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250" windowHeight="5595"/>
  </bookViews>
  <sheets>
    <sheet name="1T 2019" sheetId="1" r:id="rId1"/>
    <sheet name="2T 2019" sheetId="2" r:id="rId2"/>
    <sheet name="3T 2019" sheetId="3" r:id="rId3"/>
    <sheet name="4T 2019" sheetId="4" r:id="rId4"/>
  </sheets>
  <externalReferences>
    <externalReference r:id="rId5"/>
  </externalReferences>
  <definedNames>
    <definedName name="_xlnm.Print_Area" localSheetId="0">'1T 2019'!$D$27:$M$37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4"/>
  <c r="G33"/>
  <c r="G27"/>
  <c r="F27"/>
  <c r="E27"/>
  <c r="H26"/>
  <c r="H25"/>
  <c r="H24"/>
  <c r="H23"/>
  <c r="H22"/>
  <c r="H21"/>
  <c r="H20"/>
  <c r="H19"/>
  <c r="H18"/>
  <c r="H17"/>
  <c r="H16"/>
  <c r="H15"/>
  <c r="H14"/>
  <c r="F9"/>
  <c r="E9"/>
  <c r="D9"/>
  <c r="H27" l="1"/>
  <c r="G37" i="3" l="1"/>
  <c r="G31"/>
  <c r="G25"/>
  <c r="F25"/>
  <c r="E25"/>
  <c r="H24"/>
  <c r="H23"/>
  <c r="H22"/>
  <c r="H21"/>
  <c r="H20"/>
  <c r="H19"/>
  <c r="H18"/>
  <c r="H17"/>
  <c r="H16"/>
  <c r="H15"/>
  <c r="H14"/>
  <c r="H25" s="1"/>
  <c r="E9"/>
  <c r="D9"/>
  <c r="F8"/>
  <c r="F7"/>
  <c r="F9" s="1"/>
  <c r="J40" i="2" l="1"/>
  <c r="J34"/>
  <c r="J28"/>
  <c r="H28"/>
  <c r="F28"/>
  <c r="L27"/>
  <c r="L26"/>
  <c r="L25"/>
  <c r="L24"/>
  <c r="L23"/>
  <c r="L22"/>
  <c r="L21"/>
  <c r="L20"/>
  <c r="L19"/>
  <c r="L18"/>
  <c r="L17"/>
  <c r="L16"/>
  <c r="L15"/>
  <c r="L14"/>
  <c r="L28" s="1"/>
  <c r="F9"/>
  <c r="D9"/>
  <c r="H8"/>
  <c r="H7"/>
  <c r="H9" s="1"/>
  <c r="L36" i="1" l="1"/>
  <c r="H9"/>
  <c r="F9"/>
  <c r="N24" l="1"/>
  <c r="J24"/>
  <c r="H24"/>
  <c r="F14"/>
  <c r="F15"/>
  <c r="F16"/>
  <c r="F19"/>
  <c r="F20"/>
  <c r="F21"/>
  <c r="F22"/>
  <c r="F23"/>
  <c r="L30"/>
  <c r="G24" l="1"/>
  <c r="J8" l="1"/>
  <c r="J6"/>
  <c r="J9" l="1"/>
  <c r="J7"/>
</calcChain>
</file>

<file path=xl/sharedStrings.xml><?xml version="1.0" encoding="utf-8"?>
<sst xmlns="http://schemas.openxmlformats.org/spreadsheetml/2006/main" count="188" uniqueCount="64">
  <si>
    <t>BANCOS</t>
  </si>
  <si>
    <t>CAJA</t>
  </si>
  <si>
    <t>TOTAL</t>
  </si>
  <si>
    <t>(A)</t>
  </si>
  <si>
    <t>COBROS</t>
  </si>
  <si>
    <t>(B)</t>
  </si>
  <si>
    <t xml:space="preserve">PAGOS                                        </t>
  </si>
  <si>
    <t>(C)</t>
  </si>
  <si>
    <t>(D)</t>
  </si>
  <si>
    <t xml:space="preserve"> (D=A+B-C)</t>
  </si>
  <si>
    <t>COBROS (B)</t>
  </si>
  <si>
    <t>PAGOS (C )</t>
  </si>
  <si>
    <t>ENTIDAD</t>
  </si>
  <si>
    <t>VENCIMIENTO</t>
  </si>
  <si>
    <t xml:space="preserve">TOTAL PÓLIZAS </t>
  </si>
  <si>
    <t>CANCELADAS</t>
  </si>
  <si>
    <t>CAJA RURAL DE TERUEL</t>
  </si>
  <si>
    <t>BANCO SANTANDER</t>
  </si>
  <si>
    <t>CAIXABANK</t>
  </si>
  <si>
    <t>LIBERBANK</t>
  </si>
  <si>
    <r>
      <t>VALORES A COBRAR</t>
    </r>
    <r>
      <rPr>
        <b/>
        <sz val="8"/>
        <rFont val="Arial"/>
        <family val="2"/>
      </rPr>
      <t xml:space="preserve"> </t>
    </r>
  </si>
  <si>
    <t>(D=A+B-C)</t>
  </si>
  <si>
    <t xml:space="preserve">VALORES A PAGAR </t>
  </si>
  <si>
    <t>EXISTENCIAS  31/12/2018</t>
  </si>
  <si>
    <t>ARQUIA</t>
  </si>
  <si>
    <t>IBERCAJA</t>
  </si>
  <si>
    <t>CUENTAS DE CRÉDITO CORTO PLAZO 1er TRIMESTRE 2019</t>
  </si>
  <si>
    <t>DISPUESTO A 31/03/2019</t>
  </si>
  <si>
    <t>DISPONIBLE A 31/03/2019</t>
  </si>
  <si>
    <t>ESTADO DE MOVIMIENTOS Y SITUACIÓN DE LAS CUENTAS DE TESORERÍA DE LA ADMINISTRACIÓN DE LA DGA A 31/03/2019</t>
  </si>
  <si>
    <t>EXISTENCIAS  31/03/2019</t>
  </si>
  <si>
    <t>VALORES A COBRAR ADMINISTRACIÓN DE LA DGA 1er TRIMESTRE 2019</t>
  </si>
  <si>
    <t>VALORES A PAGAR ADMINISTRACIÓN DE LA DGA 1er TRIMESTRE 2019</t>
  </si>
  <si>
    <t>EXISTENCIAS 31/12/2018(A)</t>
  </si>
  <si>
    <t>EXISTENCIAS 31/03/2019 (D)</t>
  </si>
  <si>
    <t>ESTADO DE MOVIMIENTOS Y SITUACIÓN DE LAS CUENTAS DE TESORERÍA DE LA ADMINISTRACIÓN DE LA DGA A 30/06/2019</t>
  </si>
  <si>
    <t>EXISTENCIAS  30/06/2019</t>
  </si>
  <si>
    <t>CUENTAS DE CRÉDITO CORTO PLAZO 2º TRIMESTRE 2019</t>
  </si>
  <si>
    <t>DISPUESTO A 30/06/2019</t>
  </si>
  <si>
    <t>DISPONIBLE A 30/06/2019</t>
  </si>
  <si>
    <t>BANCO SABADELL</t>
  </si>
  <si>
    <t>CAJA DE INGENIEROS</t>
  </si>
  <si>
    <t>VALORES A COBRAR ADMINISTRACIÓN DE LA DGA 2ºTRIMESTRE 2019</t>
  </si>
  <si>
    <t>EXISTENCIAS 30/06/2019 (D)</t>
  </si>
  <si>
    <t xml:space="preserve">VALORES A COBRAR </t>
  </si>
  <si>
    <t>VALORES A PAGAR ADMINISTRACIÓN DE LA DGA 2º TRIMESTRE 2019</t>
  </si>
  <si>
    <t>ESTADO DE MOVIMIENTOS Y SITUACIÓN DE LAS CUENTAS DE TESORERÍA DE LA ADMINISTRACIÓN DE LA DGA A 30/09/2019</t>
  </si>
  <si>
    <t>CUENTAS DE CRÉDITO CORTO PLAZO 3er TRIMESTRE 2019</t>
  </si>
  <si>
    <t>DISPUESTO A 30/09/2019</t>
  </si>
  <si>
    <t>DISPONIBLE A 30/09/2019</t>
  </si>
  <si>
    <t>VALORES A COBRAR ADMINISTRACIÓN DE LA DGA 3er TRIMESTRE 2019</t>
  </si>
  <si>
    <t>EXISTENCIAS 30/09/2019 (D)</t>
  </si>
  <si>
    <t>VALORES A PAGAR ADMINISTRACIÓN DE LA DGA 3er TRIMESTRE 2019</t>
  </si>
  <si>
    <t>ESTADO DE MOVIMIENTOS Y SITUACIÓN DE LAS CUENTAS DE TESORERÍA DE LA ADMINISTRACIÓN DE LA DGA A 31/12/2019</t>
  </si>
  <si>
    <t>EXISTENCIAS  31/12/2019</t>
  </si>
  <si>
    <t>CUENTAS DE CRÉDITO CORTO PLAZO 4º TRIMESTRE 2019</t>
  </si>
  <si>
    <t>DISPUESTO A 31/12/2019</t>
  </si>
  <si>
    <t>DISPONIBLE A 31/12/2019</t>
  </si>
  <si>
    <t>ABANCA</t>
  </si>
  <si>
    <t>KUTXABANK</t>
  </si>
  <si>
    <t>VALORES A COBRAR ADMINISTRACIÓN DE LA DGA 4º TRIMESTRE 2019</t>
  </si>
  <si>
    <t>EXISTENCIAS 31/12/2019 (D)</t>
  </si>
  <si>
    <t>VALORES A PAGAR ADMINISTRACIÓN DE LA DGA 4º TRIMESTRE 2019</t>
  </si>
  <si>
    <t>(D=A-B+C)</t>
  </si>
</sst>
</file>

<file path=xl/styles.xml><?xml version="1.0" encoding="utf-8"?>
<styleSheet xmlns="http://schemas.openxmlformats.org/spreadsheetml/2006/main">
  <numFmts count="5"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_€"/>
    <numFmt numFmtId="165" formatCode="#,##0.00\ &quot;€&quot;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9"/>
      <color theme="1"/>
      <name val="Calibri"/>
      <family val="2"/>
      <scheme val="minor"/>
    </font>
    <font>
      <b/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8">
    <xf numFmtId="0" fontId="0" fillId="0" borderId="0" xfId="0"/>
    <xf numFmtId="41" fontId="3" fillId="0" borderId="0" xfId="1" applyFont="1"/>
    <xf numFmtId="41" fontId="3" fillId="0" borderId="0" xfId="1" applyFont="1" applyAlignment="1">
      <alignment horizontal="right"/>
    </xf>
    <xf numFmtId="41" fontId="2" fillId="0" borderId="5" xfId="1" applyFont="1" applyFill="1" applyBorder="1" applyAlignment="1">
      <alignment horizontal="center" vertical="center"/>
    </xf>
    <xf numFmtId="4" fontId="4" fillId="0" borderId="6" xfId="1" applyNumberFormat="1" applyFont="1" applyFill="1" applyBorder="1" applyAlignment="1">
      <alignment horizontal="right" vertical="center" wrapText="1"/>
    </xf>
    <xf numFmtId="164" fontId="3" fillId="0" borderId="7" xfId="1" applyNumberFormat="1" applyFont="1" applyFill="1" applyBorder="1" applyAlignment="1">
      <alignment horizontal="right" vertical="center" wrapText="1"/>
    </xf>
    <xf numFmtId="4" fontId="3" fillId="0" borderId="6" xfId="1" applyNumberFormat="1" applyFont="1" applyFill="1" applyBorder="1" applyAlignment="1">
      <alignment horizontal="right" vertical="center" wrapText="1"/>
    </xf>
    <xf numFmtId="164" fontId="3" fillId="0" borderId="6" xfId="1" applyNumberFormat="1" applyFont="1" applyFill="1" applyBorder="1" applyAlignment="1">
      <alignment horizontal="right" vertical="center" wrapText="1"/>
    </xf>
    <xf numFmtId="164" fontId="3" fillId="0" borderId="6" xfId="0" applyNumberFormat="1" applyFont="1" applyFill="1" applyBorder="1" applyAlignment="1">
      <alignment horizontal="right" vertical="center" wrapText="1"/>
    </xf>
    <xf numFmtId="41" fontId="3" fillId="0" borderId="0" xfId="1" applyFont="1" applyFill="1" applyBorder="1"/>
    <xf numFmtId="41" fontId="5" fillId="0" borderId="0" xfId="1" applyFont="1" applyFill="1" applyBorder="1"/>
    <xf numFmtId="41" fontId="5" fillId="0" borderId="0" xfId="1" applyFont="1" applyFill="1" applyBorder="1" applyAlignment="1">
      <alignment horizontal="right"/>
    </xf>
    <xf numFmtId="41" fontId="6" fillId="0" borderId="0" xfId="1" applyFont="1" applyFill="1" applyBorder="1"/>
    <xf numFmtId="41" fontId="6" fillId="0" borderId="0" xfId="1" applyFont="1"/>
    <xf numFmtId="4" fontId="6" fillId="0" borderId="0" xfId="1" applyNumberFormat="1" applyFont="1"/>
    <xf numFmtId="4" fontId="3" fillId="0" borderId="0" xfId="1" applyNumberFormat="1" applyFont="1"/>
    <xf numFmtId="41" fontId="5" fillId="0" borderId="0" xfId="1" quotePrefix="1" applyFont="1" applyAlignment="1">
      <alignment horizontal="left"/>
    </xf>
    <xf numFmtId="41" fontId="2" fillId="0" borderId="0" xfId="1" applyFont="1" applyAlignment="1">
      <alignment horizontal="right"/>
    </xf>
    <xf numFmtId="41" fontId="7" fillId="0" borderId="0" xfId="1" applyFont="1" applyBorder="1" applyAlignment="1">
      <alignment horizontal="right"/>
    </xf>
    <xf numFmtId="41" fontId="3" fillId="0" borderId="0" xfId="1" applyFont="1" applyBorder="1"/>
    <xf numFmtId="4" fontId="6" fillId="0" borderId="4" xfId="1" applyNumberFormat="1" applyFont="1" applyBorder="1"/>
    <xf numFmtId="41" fontId="3" fillId="0" borderId="4" xfId="1" applyFont="1" applyBorder="1"/>
    <xf numFmtId="41" fontId="2" fillId="0" borderId="7" xfId="1" applyFont="1" applyBorder="1" applyAlignment="1">
      <alignment horizontal="center"/>
    </xf>
    <xf numFmtId="164" fontId="3" fillId="0" borderId="11" xfId="0" applyNumberFormat="1" applyFont="1" applyFill="1" applyBorder="1" applyAlignment="1">
      <alignment horizontal="right" vertical="center" wrapText="1"/>
    </xf>
    <xf numFmtId="0" fontId="2" fillId="0" borderId="5" xfId="0" applyFont="1" applyFill="1" applyBorder="1" applyAlignment="1">
      <alignment horizontal="center" vertical="center" wrapText="1"/>
    </xf>
    <xf numFmtId="41" fontId="2" fillId="0" borderId="0" xfId="1" applyFont="1"/>
    <xf numFmtId="164" fontId="3" fillId="0" borderId="7" xfId="0" applyNumberFormat="1" applyFont="1" applyFill="1" applyBorder="1" applyAlignment="1">
      <alignment horizontal="right" vertical="center" wrapText="1"/>
    </xf>
    <xf numFmtId="41" fontId="2" fillId="0" borderId="6" xfId="1" applyFont="1" applyFill="1" applyBorder="1" applyAlignment="1">
      <alignment horizontal="center" vertical="center" wrapText="1"/>
    </xf>
    <xf numFmtId="41" fontId="8" fillId="0" borderId="0" xfId="1" applyFont="1" applyBorder="1" applyAlignment="1">
      <alignment horizontal="center"/>
    </xf>
    <xf numFmtId="4" fontId="8" fillId="0" borderId="7" xfId="1" applyNumberFormat="1" applyFont="1" applyBorder="1" applyAlignment="1">
      <alignment horizontal="center"/>
    </xf>
    <xf numFmtId="41" fontId="2" fillId="0" borderId="0" xfId="1" applyFont="1" applyAlignment="1">
      <alignment horizontal="center"/>
    </xf>
    <xf numFmtId="41" fontId="2" fillId="0" borderId="0" xfId="1" applyFont="1" applyBorder="1" applyAlignment="1">
      <alignment horizontal="center"/>
    </xf>
    <xf numFmtId="41" fontId="3" fillId="0" borderId="12" xfId="1" applyFont="1" applyBorder="1"/>
    <xf numFmtId="41" fontId="3" fillId="0" borderId="0" xfId="1" applyFont="1" applyBorder="1" applyAlignment="1">
      <alignment horizontal="right"/>
    </xf>
    <xf numFmtId="41" fontId="3" fillId="0" borderId="13" xfId="1" applyFont="1" applyBorder="1"/>
    <xf numFmtId="41" fontId="2" fillId="0" borderId="16" xfId="1" applyFont="1" applyFill="1" applyBorder="1" applyAlignment="1">
      <alignment vertical="center"/>
    </xf>
    <xf numFmtId="165" fontId="3" fillId="0" borderId="15" xfId="1" applyNumberFormat="1" applyFont="1" applyFill="1" applyBorder="1" applyAlignment="1">
      <alignment vertical="center"/>
    </xf>
    <xf numFmtId="41" fontId="2" fillId="0" borderId="16" xfId="1" quotePrefix="1" applyFont="1" applyFill="1" applyBorder="1" applyAlignment="1">
      <alignment horizontal="left" vertical="center"/>
    </xf>
    <xf numFmtId="41" fontId="12" fillId="0" borderId="8" xfId="1" applyFont="1" applyFill="1" applyBorder="1" applyAlignment="1">
      <alignment horizontal="left" vertical="top"/>
    </xf>
    <xf numFmtId="41" fontId="2" fillId="0" borderId="9" xfId="1" applyFont="1" applyFill="1" applyBorder="1" applyAlignment="1">
      <alignment horizontal="right"/>
    </xf>
    <xf numFmtId="41" fontId="3" fillId="0" borderId="9" xfId="1" applyFont="1" applyFill="1" applyBorder="1" applyAlignment="1">
      <alignment horizontal="right"/>
    </xf>
    <xf numFmtId="41" fontId="3" fillId="0" borderId="9" xfId="1" applyFont="1" applyFill="1" applyBorder="1"/>
    <xf numFmtId="41" fontId="3" fillId="0" borderId="10" xfId="1" applyFont="1" applyFill="1" applyBorder="1"/>
    <xf numFmtId="164" fontId="3" fillId="0" borderId="15" xfId="0" applyNumberFormat="1" applyFont="1" applyFill="1" applyBorder="1" applyAlignment="1">
      <alignment horizontal="right" vertical="center" wrapText="1"/>
    </xf>
    <xf numFmtId="4" fontId="11" fillId="0" borderId="21" xfId="0" applyNumberFormat="1" applyFont="1" applyFill="1" applyBorder="1" applyAlignment="1">
      <alignment horizontal="right"/>
    </xf>
    <xf numFmtId="164" fontId="2" fillId="0" borderId="20" xfId="0" applyNumberFormat="1" applyFont="1" applyFill="1" applyBorder="1" applyAlignment="1">
      <alignment horizontal="right" vertical="center" wrapText="1"/>
    </xf>
    <xf numFmtId="164" fontId="2" fillId="0" borderId="21" xfId="0" applyNumberFormat="1" applyFont="1" applyFill="1" applyBorder="1" applyAlignment="1">
      <alignment horizontal="right" vertical="center" wrapText="1"/>
    </xf>
    <xf numFmtId="164" fontId="2" fillId="0" borderId="22" xfId="0" applyNumberFormat="1" applyFont="1" applyFill="1" applyBorder="1" applyAlignment="1">
      <alignment horizontal="right" vertical="center" wrapText="1"/>
    </xf>
    <xf numFmtId="41" fontId="7" fillId="0" borderId="12" xfId="1" applyFont="1" applyBorder="1"/>
    <xf numFmtId="4" fontId="8" fillId="0" borderId="0" xfId="1" applyNumberFormat="1" applyFont="1" applyBorder="1"/>
    <xf numFmtId="41" fontId="6" fillId="0" borderId="0" xfId="1" applyFont="1" applyBorder="1"/>
    <xf numFmtId="41" fontId="2" fillId="0" borderId="12" xfId="1" applyFont="1" applyFill="1" applyBorder="1" applyAlignment="1">
      <alignment horizontal="center" vertical="center" wrapText="1"/>
    </xf>
    <xf numFmtId="41" fontId="2" fillId="0" borderId="15" xfId="1" applyFont="1" applyBorder="1" applyAlignment="1">
      <alignment horizontal="center"/>
    </xf>
    <xf numFmtId="41" fontId="3" fillId="0" borderId="23" xfId="1" applyFont="1" applyBorder="1"/>
    <xf numFmtId="41" fontId="12" fillId="0" borderId="8" xfId="1" applyFont="1" applyBorder="1" applyAlignment="1">
      <alignment vertical="top"/>
    </xf>
    <xf numFmtId="41" fontId="5" fillId="0" borderId="9" xfId="1" applyFont="1" applyBorder="1" applyAlignment="1">
      <alignment horizontal="right"/>
    </xf>
    <xf numFmtId="4" fontId="5" fillId="0" borderId="9" xfId="1" applyNumberFormat="1" applyFont="1" applyBorder="1"/>
    <xf numFmtId="4" fontId="6" fillId="0" borderId="9" xfId="1" applyNumberFormat="1" applyFont="1" applyBorder="1"/>
    <xf numFmtId="41" fontId="6" fillId="0" borderId="9" xfId="1" applyFont="1" applyBorder="1"/>
    <xf numFmtId="41" fontId="3" fillId="0" borderId="9" xfId="1" applyFont="1" applyBorder="1"/>
    <xf numFmtId="41" fontId="3" fillId="0" borderId="10" xfId="1" applyFont="1" applyBorder="1"/>
    <xf numFmtId="41" fontId="3" fillId="0" borderId="9" xfId="1" applyFont="1" applyBorder="1" applyAlignment="1">
      <alignment horizontal="right"/>
    </xf>
    <xf numFmtId="0" fontId="2" fillId="0" borderId="17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center" vertical="center"/>
    </xf>
    <xf numFmtId="14" fontId="3" fillId="0" borderId="5" xfId="1" applyNumberFormat="1" applyFont="1" applyBorder="1" applyAlignment="1">
      <alignment horizontal="center" vertical="center"/>
    </xf>
    <xf numFmtId="41" fontId="3" fillId="0" borderId="6" xfId="1" applyFont="1" applyBorder="1" applyAlignment="1">
      <alignment vertical="center"/>
    </xf>
    <xf numFmtId="41" fontId="3" fillId="0" borderId="7" xfId="1" applyFont="1" applyBorder="1" applyAlignment="1">
      <alignment vertical="center"/>
    </xf>
    <xf numFmtId="3" fontId="9" fillId="0" borderId="17" xfId="0" applyNumberFormat="1" applyFont="1" applyFill="1" applyBorder="1" applyAlignment="1">
      <alignment horizontal="left" vertical="center"/>
    </xf>
    <xf numFmtId="3" fontId="9" fillId="0" borderId="7" xfId="0" applyNumberFormat="1" applyFont="1" applyFill="1" applyBorder="1" applyAlignment="1">
      <alignment horizontal="center" vertical="center"/>
    </xf>
    <xf numFmtId="14" fontId="3" fillId="0" borderId="5" xfId="0" applyNumberFormat="1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>
      <alignment horizontal="right" vertical="center"/>
    </xf>
    <xf numFmtId="0" fontId="3" fillId="0" borderId="7" xfId="0" applyFont="1" applyFill="1" applyBorder="1" applyAlignment="1">
      <alignment horizontal="center" vertical="center"/>
    </xf>
    <xf numFmtId="3" fontId="9" fillId="0" borderId="12" xfId="0" applyNumberFormat="1" applyFont="1" applyFill="1" applyBorder="1" applyAlignment="1">
      <alignment horizontal="left" vertical="center"/>
    </xf>
    <xf numFmtId="3" fontId="9" fillId="0" borderId="24" xfId="0" applyNumberFormat="1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>
      <alignment horizontal="right" vertical="center" wrapText="1"/>
    </xf>
    <xf numFmtId="4" fontId="3" fillId="0" borderId="11" xfId="0" applyNumberFormat="1" applyFont="1" applyFill="1" applyBorder="1" applyAlignment="1">
      <alignment horizontal="right" vertical="center" wrapText="1"/>
    </xf>
    <xf numFmtId="43" fontId="6" fillId="0" borderId="0" xfId="1" applyNumberFormat="1" applyFont="1"/>
    <xf numFmtId="44" fontId="2" fillId="3" borderId="1" xfId="2" applyFont="1" applyFill="1" applyBorder="1" applyAlignment="1">
      <alignment horizontal="center" vertical="center" wrapText="1"/>
    </xf>
    <xf numFmtId="44" fontId="2" fillId="3" borderId="2" xfId="2" applyFont="1" applyFill="1" applyBorder="1" applyAlignment="1">
      <alignment horizontal="center" vertical="center" wrapText="1"/>
    </xf>
    <xf numFmtId="44" fontId="2" fillId="3" borderId="3" xfId="2" applyFont="1" applyFill="1" applyBorder="1" applyAlignment="1">
      <alignment horizontal="center" vertical="center" wrapText="1"/>
    </xf>
    <xf numFmtId="41" fontId="2" fillId="0" borderId="17" xfId="1" applyFont="1" applyBorder="1" applyAlignment="1">
      <alignment horizontal="center"/>
    </xf>
    <xf numFmtId="41" fontId="2" fillId="0" borderId="7" xfId="1" applyFont="1" applyBorder="1" applyAlignment="1">
      <alignment horizontal="center"/>
    </xf>
    <xf numFmtId="4" fontId="10" fillId="0" borderId="18" xfId="0" applyNumberFormat="1" applyFont="1" applyFill="1" applyBorder="1" applyAlignment="1">
      <alignment horizontal="center" vertical="center"/>
    </xf>
    <xf numFmtId="4" fontId="10" fillId="0" borderId="19" xfId="0" applyNumberFormat="1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44" fontId="2" fillId="2" borderId="1" xfId="2" applyFont="1" applyFill="1" applyBorder="1" applyAlignment="1">
      <alignment horizontal="center" vertical="center" wrapText="1"/>
    </xf>
    <xf numFmtId="44" fontId="2" fillId="2" borderId="2" xfId="2" applyFont="1" applyFill="1" applyBorder="1" applyAlignment="1">
      <alignment horizontal="center" vertical="center" wrapText="1"/>
    </xf>
    <xf numFmtId="44" fontId="2" fillId="2" borderId="3" xfId="2" applyFont="1" applyFill="1" applyBorder="1" applyAlignment="1">
      <alignment horizontal="center" vertical="center" wrapText="1"/>
    </xf>
    <xf numFmtId="41" fontId="3" fillId="0" borderId="14" xfId="1" applyFont="1" applyFill="1" applyBorder="1" applyAlignment="1"/>
    <xf numFmtId="41" fontId="3" fillId="0" borderId="4" xfId="1" applyFont="1" applyFill="1" applyBorder="1" applyAlignment="1"/>
    <xf numFmtId="41" fontId="2" fillId="0" borderId="6" xfId="1" applyFont="1" applyFill="1" applyBorder="1" applyAlignment="1">
      <alignment horizontal="center" vertical="center"/>
    </xf>
    <xf numFmtId="41" fontId="2" fillId="0" borderId="7" xfId="1" applyFont="1" applyFill="1" applyBorder="1" applyAlignment="1">
      <alignment horizontal="center" vertical="center"/>
    </xf>
    <xf numFmtId="41" fontId="2" fillId="0" borderId="15" xfId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0" fillId="0" borderId="15" xfId="0" applyFill="1" applyBorder="1" applyAlignment="1"/>
    <xf numFmtId="0" fontId="2" fillId="0" borderId="17" xfId="0" applyFont="1" applyFill="1" applyBorder="1" applyAlignment="1">
      <alignment horizontal="center" vertical="center" wrapText="1"/>
    </xf>
    <xf numFmtId="41" fontId="14" fillId="0" borderId="0" xfId="1" applyFont="1"/>
    <xf numFmtId="41" fontId="14" fillId="0" borderId="0" xfId="1" applyFont="1" applyAlignment="1">
      <alignment horizontal="right"/>
    </xf>
    <xf numFmtId="44" fontId="15" fillId="2" borderId="1" xfId="2" applyFont="1" applyFill="1" applyBorder="1" applyAlignment="1">
      <alignment horizontal="center" vertical="center" wrapText="1"/>
    </xf>
    <xf numFmtId="44" fontId="15" fillId="2" borderId="2" xfId="2" applyFont="1" applyFill="1" applyBorder="1" applyAlignment="1">
      <alignment horizontal="center" vertical="center" wrapText="1"/>
    </xf>
    <xf numFmtId="44" fontId="15" fillId="2" borderId="3" xfId="2" applyFont="1" applyFill="1" applyBorder="1" applyAlignment="1">
      <alignment horizontal="center" vertical="center" wrapText="1"/>
    </xf>
    <xf numFmtId="41" fontId="14" fillId="0" borderId="0" xfId="1" applyFont="1" applyFill="1" applyBorder="1"/>
    <xf numFmtId="41" fontId="14" fillId="0" borderId="12" xfId="1" applyFont="1" applyBorder="1"/>
    <xf numFmtId="41" fontId="14" fillId="0" borderId="0" xfId="1" applyFont="1" applyBorder="1" applyAlignment="1">
      <alignment horizontal="right"/>
    </xf>
    <xf numFmtId="41" fontId="14" fillId="0" borderId="0" xfId="1" applyFont="1" applyBorder="1"/>
    <xf numFmtId="41" fontId="14" fillId="0" borderId="13" xfId="1" applyFont="1" applyBorder="1"/>
    <xf numFmtId="41" fontId="14" fillId="0" borderId="14" xfId="1" applyFont="1" applyFill="1" applyBorder="1" applyAlignment="1"/>
    <xf numFmtId="41" fontId="14" fillId="0" borderId="4" xfId="1" applyFont="1" applyFill="1" applyBorder="1" applyAlignment="1"/>
    <xf numFmtId="41" fontId="15" fillId="0" borderId="6" xfId="1" applyFont="1" applyFill="1" applyBorder="1" applyAlignment="1">
      <alignment horizontal="center" vertical="center"/>
    </xf>
    <xf numFmtId="41" fontId="15" fillId="0" borderId="7" xfId="1" applyFont="1" applyFill="1" applyBorder="1" applyAlignment="1">
      <alignment horizontal="center" vertical="center"/>
    </xf>
    <xf numFmtId="41" fontId="15" fillId="0" borderId="15" xfId="1" applyFont="1" applyFill="1" applyBorder="1" applyAlignment="1">
      <alignment horizontal="center" vertical="center"/>
    </xf>
    <xf numFmtId="41" fontId="15" fillId="0" borderId="16" xfId="1" applyFont="1" applyFill="1" applyBorder="1" applyAlignment="1">
      <alignment vertical="center"/>
    </xf>
    <xf numFmtId="41" fontId="15" fillId="0" borderId="5" xfId="1" applyFont="1" applyFill="1" applyBorder="1" applyAlignment="1">
      <alignment horizontal="center" vertical="center"/>
    </xf>
    <xf numFmtId="4" fontId="16" fillId="0" borderId="6" xfId="1" applyNumberFormat="1" applyFont="1" applyFill="1" applyBorder="1" applyAlignment="1">
      <alignment horizontal="right" vertical="center" wrapText="1"/>
    </xf>
    <xf numFmtId="4" fontId="14" fillId="0" borderId="7" xfId="1" applyNumberFormat="1" applyFont="1" applyFill="1" applyBorder="1" applyAlignment="1">
      <alignment horizontal="right" vertical="center" wrapText="1"/>
    </xf>
    <xf numFmtId="4" fontId="14" fillId="0" borderId="6" xfId="1" applyNumberFormat="1" applyFont="1" applyFill="1" applyBorder="1" applyAlignment="1">
      <alignment horizontal="right" vertical="center" wrapText="1"/>
    </xf>
    <xf numFmtId="165" fontId="14" fillId="0" borderId="15" xfId="1" applyNumberFormat="1" applyFont="1" applyFill="1" applyBorder="1" applyAlignment="1">
      <alignment vertical="center"/>
    </xf>
    <xf numFmtId="43" fontId="14" fillId="0" borderId="0" xfId="1" applyNumberFormat="1" applyFont="1"/>
    <xf numFmtId="4" fontId="14" fillId="0" borderId="6" xfId="0" applyNumberFormat="1" applyFont="1" applyFill="1" applyBorder="1" applyAlignment="1">
      <alignment horizontal="right" vertical="center" wrapText="1"/>
    </xf>
    <xf numFmtId="41" fontId="15" fillId="0" borderId="16" xfId="1" quotePrefix="1" applyFont="1" applyFill="1" applyBorder="1" applyAlignment="1">
      <alignment horizontal="left" vertical="center"/>
    </xf>
    <xf numFmtId="41" fontId="15" fillId="0" borderId="8" xfId="1" applyFont="1" applyFill="1" applyBorder="1" applyAlignment="1">
      <alignment horizontal="left" vertical="top"/>
    </xf>
    <xf numFmtId="41" fontId="15" fillId="0" borderId="9" xfId="1" applyFont="1" applyFill="1" applyBorder="1" applyAlignment="1">
      <alignment horizontal="right"/>
    </xf>
    <xf numFmtId="41" fontId="14" fillId="0" borderId="9" xfId="1" applyFont="1" applyFill="1" applyBorder="1" applyAlignment="1">
      <alignment horizontal="right"/>
    </xf>
    <xf numFmtId="41" fontId="14" fillId="0" borderId="9" xfId="1" applyFont="1" applyFill="1" applyBorder="1"/>
    <xf numFmtId="41" fontId="14" fillId="0" borderId="10" xfId="1" applyFont="1" applyFill="1" applyBorder="1"/>
    <xf numFmtId="41" fontId="15" fillId="0" borderId="0" xfId="1" applyFont="1" applyFill="1" applyBorder="1"/>
    <xf numFmtId="41" fontId="15" fillId="0" borderId="0" xfId="1" applyFont="1" applyFill="1" applyBorder="1" applyAlignment="1">
      <alignment horizontal="right"/>
    </xf>
    <xf numFmtId="0" fontId="15" fillId="2" borderId="25" xfId="0" applyFont="1" applyFill="1" applyBorder="1" applyAlignment="1">
      <alignment horizontal="center" vertical="center"/>
    </xf>
    <xf numFmtId="0" fontId="15" fillId="2" borderId="26" xfId="0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/>
    <xf numFmtId="0" fontId="15" fillId="0" borderId="16" xfId="0" applyFont="1" applyFill="1" applyBorder="1" applyAlignment="1">
      <alignment horizontal="left"/>
    </xf>
    <xf numFmtId="0" fontId="15" fillId="0" borderId="7" xfId="0" applyFont="1" applyFill="1" applyBorder="1" applyAlignment="1">
      <alignment horizontal="center" vertical="center"/>
    </xf>
    <xf numFmtId="14" fontId="14" fillId="0" borderId="5" xfId="0" applyNumberFormat="1" applyFont="1" applyFill="1" applyBorder="1" applyAlignment="1">
      <alignment horizontal="center"/>
    </xf>
    <xf numFmtId="41" fontId="14" fillId="0" borderId="6" xfId="1" applyFont="1" applyBorder="1" applyAlignment="1">
      <alignment vertical="center"/>
    </xf>
    <xf numFmtId="4" fontId="14" fillId="0" borderId="6" xfId="0" applyNumberFormat="1" applyFont="1" applyFill="1" applyBorder="1" applyAlignment="1">
      <alignment horizontal="right"/>
    </xf>
    <xf numFmtId="4" fontId="16" fillId="0" borderId="28" xfId="0" applyNumberFormat="1" applyFont="1" applyFill="1" applyBorder="1" applyAlignment="1">
      <alignment horizontal="right"/>
    </xf>
    <xf numFmtId="3" fontId="18" fillId="0" borderId="16" xfId="0" applyNumberFormat="1" applyFont="1" applyFill="1" applyBorder="1" applyAlignment="1">
      <alignment horizontal="left"/>
    </xf>
    <xf numFmtId="3" fontId="18" fillId="0" borderId="7" xfId="0" applyNumberFormat="1" applyFont="1" applyFill="1" applyBorder="1" applyAlignment="1">
      <alignment horizontal="center" vertical="center"/>
    </xf>
    <xf numFmtId="4" fontId="14" fillId="0" borderId="11" xfId="0" applyNumberFormat="1" applyFont="1" applyFill="1" applyBorder="1" applyAlignment="1">
      <alignment horizontal="right"/>
    </xf>
    <xf numFmtId="3" fontId="15" fillId="0" borderId="29" xfId="0" applyNumberFormat="1" applyFont="1" applyFill="1" applyBorder="1" applyAlignment="1">
      <alignment horizontal="left"/>
    </xf>
    <xf numFmtId="14" fontId="14" fillId="0" borderId="7" xfId="0" applyNumberFormat="1" applyFont="1" applyFill="1" applyBorder="1" applyAlignment="1">
      <alignment horizontal="center"/>
    </xf>
    <xf numFmtId="4" fontId="14" fillId="0" borderId="30" xfId="0" applyNumberFormat="1" applyFont="1" applyFill="1" applyBorder="1" applyAlignment="1">
      <alignment horizontal="right"/>
    </xf>
    <xf numFmtId="3" fontId="15" fillId="0" borderId="16" xfId="0" applyNumberFormat="1" applyFont="1" applyFill="1" applyBorder="1" applyAlignment="1">
      <alignment horizontal="left"/>
    </xf>
    <xf numFmtId="4" fontId="14" fillId="0" borderId="6" xfId="0" applyNumberFormat="1" applyFont="1" applyFill="1" applyBorder="1" applyAlignment="1">
      <alignment horizontal="right" vertical="center"/>
    </xf>
    <xf numFmtId="164" fontId="14" fillId="0" borderId="6" xfId="0" applyNumberFormat="1" applyFont="1" applyFill="1" applyBorder="1" applyAlignment="1">
      <alignment horizontal="right" vertical="center" wrapText="1"/>
    </xf>
    <xf numFmtId="3" fontId="18" fillId="0" borderId="29" xfId="0" applyNumberFormat="1" applyFont="1" applyFill="1" applyBorder="1" applyAlignment="1">
      <alignment horizontal="left"/>
    </xf>
    <xf numFmtId="3" fontId="18" fillId="0" borderId="24" xfId="0" applyNumberFormat="1" applyFont="1" applyFill="1" applyBorder="1" applyAlignment="1">
      <alignment horizontal="center" vertical="center"/>
    </xf>
    <xf numFmtId="4" fontId="14" fillId="0" borderId="5" xfId="0" applyNumberFormat="1" applyFont="1" applyFill="1" applyBorder="1" applyAlignment="1">
      <alignment horizontal="right"/>
    </xf>
    <xf numFmtId="4" fontId="14" fillId="0" borderId="31" xfId="0" applyNumberFormat="1" applyFont="1" applyFill="1" applyBorder="1" applyAlignment="1">
      <alignment horizontal="right"/>
    </xf>
    <xf numFmtId="41" fontId="15" fillId="0" borderId="0" xfId="1" applyFont="1"/>
    <xf numFmtId="4" fontId="15" fillId="0" borderId="18" xfId="0" applyNumberFormat="1" applyFont="1" applyFill="1" applyBorder="1" applyAlignment="1">
      <alignment horizontal="center" vertical="center"/>
    </xf>
    <xf numFmtId="4" fontId="15" fillId="0" borderId="19" xfId="0" applyNumberFormat="1" applyFont="1" applyFill="1" applyBorder="1" applyAlignment="1">
      <alignment horizontal="center" vertical="center"/>
    </xf>
    <xf numFmtId="4" fontId="15" fillId="0" borderId="20" xfId="0" applyNumberFormat="1" applyFont="1" applyFill="1" applyBorder="1" applyAlignment="1">
      <alignment horizontal="center" vertical="center"/>
    </xf>
    <xf numFmtId="4" fontId="18" fillId="0" borderId="21" xfId="0" applyNumberFormat="1" applyFont="1" applyFill="1" applyBorder="1" applyAlignment="1">
      <alignment horizontal="right"/>
    </xf>
    <xf numFmtId="164" fontId="15" fillId="0" borderId="20" xfId="0" applyNumberFormat="1" applyFont="1" applyFill="1" applyBorder="1" applyAlignment="1">
      <alignment horizontal="right" vertical="center" wrapText="1"/>
    </xf>
    <xf numFmtId="4" fontId="14" fillId="0" borderId="0" xfId="1" applyNumberFormat="1" applyFont="1"/>
    <xf numFmtId="44" fontId="15" fillId="3" borderId="1" xfId="2" applyFont="1" applyFill="1" applyBorder="1" applyAlignment="1">
      <alignment horizontal="center" vertical="center" wrapText="1"/>
    </xf>
    <xf numFmtId="44" fontId="15" fillId="3" borderId="2" xfId="2" applyFont="1" applyFill="1" applyBorder="1" applyAlignment="1">
      <alignment horizontal="center" vertical="center" wrapText="1"/>
    </xf>
    <xf numFmtId="44" fontId="15" fillId="3" borderId="3" xfId="2" applyFont="1" applyFill="1" applyBorder="1" applyAlignment="1">
      <alignment horizontal="center" vertical="center" wrapText="1"/>
    </xf>
    <xf numFmtId="4" fontId="15" fillId="0" borderId="0" xfId="1" applyNumberFormat="1" applyFont="1" applyBorder="1"/>
    <xf numFmtId="41" fontId="15" fillId="0" borderId="0" xfId="1" applyFont="1" applyAlignment="1">
      <alignment horizontal="center"/>
    </xf>
    <xf numFmtId="41" fontId="15" fillId="0" borderId="12" xfId="1" applyFont="1" applyFill="1" applyBorder="1" applyAlignment="1">
      <alignment horizontal="center" vertical="center" wrapText="1"/>
    </xf>
    <xf numFmtId="41" fontId="15" fillId="0" borderId="0" xfId="1" applyFont="1" applyBorder="1" applyAlignment="1">
      <alignment horizontal="center"/>
    </xf>
    <xf numFmtId="41" fontId="15" fillId="0" borderId="6" xfId="1" applyFont="1" applyFill="1" applyBorder="1" applyAlignment="1">
      <alignment horizontal="center" vertical="center" wrapText="1"/>
    </xf>
    <xf numFmtId="4" fontId="15" fillId="0" borderId="7" xfId="1" applyNumberFormat="1" applyFont="1" applyBorder="1" applyAlignment="1">
      <alignment horizontal="center"/>
    </xf>
    <xf numFmtId="41" fontId="15" fillId="0" borderId="7" xfId="1" applyFont="1" applyBorder="1" applyAlignment="1">
      <alignment horizontal="center"/>
    </xf>
    <xf numFmtId="41" fontId="15" fillId="0" borderId="15" xfId="1" applyFont="1" applyBorder="1" applyAlignment="1">
      <alignment horizontal="center"/>
    </xf>
    <xf numFmtId="41" fontId="15" fillId="0" borderId="17" xfId="1" applyFont="1" applyBorder="1" applyAlignment="1">
      <alignment horizontal="center"/>
    </xf>
    <xf numFmtId="41" fontId="15" fillId="0" borderId="7" xfId="1" applyFont="1" applyBorder="1" applyAlignment="1">
      <alignment horizontal="center"/>
    </xf>
    <xf numFmtId="164" fontId="14" fillId="0" borderId="11" xfId="0" applyNumberFormat="1" applyFont="1" applyFill="1" applyBorder="1" applyAlignment="1">
      <alignment horizontal="right" vertical="center" wrapText="1"/>
    </xf>
    <xf numFmtId="4" fontId="14" fillId="0" borderId="4" xfId="1" applyNumberFormat="1" applyFont="1" applyBorder="1"/>
    <xf numFmtId="41" fontId="14" fillId="0" borderId="4" xfId="1" applyFont="1" applyBorder="1"/>
    <xf numFmtId="41" fontId="14" fillId="0" borderId="23" xfId="1" applyFont="1" applyBorder="1"/>
    <xf numFmtId="41" fontId="15" fillId="0" borderId="8" xfId="1" applyFont="1" applyBorder="1" applyAlignment="1">
      <alignment vertical="top"/>
    </xf>
    <xf numFmtId="41" fontId="15" fillId="0" borderId="9" xfId="1" applyFont="1" applyBorder="1" applyAlignment="1">
      <alignment horizontal="right"/>
    </xf>
    <xf numFmtId="4" fontId="15" fillId="0" borderId="9" xfId="1" applyNumberFormat="1" applyFont="1" applyBorder="1"/>
    <xf numFmtId="4" fontId="14" fillId="0" borderId="9" xfId="1" applyNumberFormat="1" applyFont="1" applyBorder="1"/>
    <xf numFmtId="41" fontId="14" fillId="0" borderId="9" xfId="1" applyFont="1" applyBorder="1"/>
    <xf numFmtId="41" fontId="14" fillId="0" borderId="10" xfId="1" applyFont="1" applyBorder="1"/>
    <xf numFmtId="41" fontId="15" fillId="0" borderId="0" xfId="1" quotePrefix="1" applyFont="1" applyAlignment="1">
      <alignment horizontal="left"/>
    </xf>
    <xf numFmtId="41" fontId="15" fillId="0" borderId="0" xfId="1" applyFont="1" applyAlignment="1">
      <alignment horizontal="right"/>
    </xf>
    <xf numFmtId="4" fontId="14" fillId="0" borderId="11" xfId="0" applyNumberFormat="1" applyFont="1" applyFill="1" applyBorder="1" applyAlignment="1">
      <alignment horizontal="right" vertical="center" wrapText="1"/>
    </xf>
    <xf numFmtId="41" fontId="14" fillId="0" borderId="9" xfId="1" applyFont="1" applyBorder="1" applyAlignment="1">
      <alignment horizontal="right"/>
    </xf>
    <xf numFmtId="41" fontId="15" fillId="0" borderId="6" xfId="1" applyFont="1" applyFill="1" applyBorder="1" applyAlignment="1">
      <alignment horizontal="center" vertical="center"/>
    </xf>
    <xf numFmtId="41" fontId="15" fillId="0" borderId="28" xfId="1" applyFont="1" applyFill="1" applyBorder="1" applyAlignment="1">
      <alignment horizontal="center" vertical="center"/>
    </xf>
    <xf numFmtId="4" fontId="14" fillId="0" borderId="28" xfId="1" applyNumberFormat="1" applyFont="1" applyFill="1" applyBorder="1" applyAlignment="1">
      <alignment horizontal="right" vertical="center" wrapText="1"/>
    </xf>
    <xf numFmtId="41" fontId="14" fillId="0" borderId="0" xfId="1" applyFont="1" applyAlignment="1">
      <alignment horizontal="center"/>
    </xf>
    <xf numFmtId="0" fontId="15" fillId="0" borderId="6" xfId="0" applyFont="1" applyFill="1" applyBorder="1" applyAlignment="1">
      <alignment horizontal="center" vertical="center" wrapText="1"/>
    </xf>
    <xf numFmtId="4" fontId="18" fillId="0" borderId="28" xfId="0" applyNumberFormat="1" applyFont="1" applyFill="1" applyBorder="1" applyAlignment="1">
      <alignment horizontal="center" vertical="center" wrapText="1"/>
    </xf>
    <xf numFmtId="3" fontId="15" fillId="0" borderId="17" xfId="0" applyNumberFormat="1" applyFont="1" applyFill="1" applyBorder="1" applyAlignment="1">
      <alignment horizontal="left"/>
    </xf>
    <xf numFmtId="0" fontId="15" fillId="0" borderId="17" xfId="0" applyFont="1" applyFill="1" applyBorder="1" applyAlignment="1">
      <alignment horizontal="left"/>
    </xf>
    <xf numFmtId="3" fontId="18" fillId="0" borderId="17" xfId="0" applyNumberFormat="1" applyFont="1" applyFill="1" applyBorder="1" applyAlignment="1">
      <alignment horizontal="left"/>
    </xf>
    <xf numFmtId="4" fontId="18" fillId="0" borderId="32" xfId="0" applyNumberFormat="1" applyFont="1" applyFill="1" applyBorder="1" applyAlignment="1">
      <alignment horizontal="right" vertical="center"/>
    </xf>
    <xf numFmtId="41" fontId="15" fillId="0" borderId="28" xfId="1" applyFont="1" applyFill="1" applyBorder="1" applyAlignment="1">
      <alignment horizontal="center" vertical="center" wrapText="1"/>
    </xf>
    <xf numFmtId="164" fontId="14" fillId="0" borderId="33" xfId="0" applyNumberFormat="1" applyFont="1" applyFill="1" applyBorder="1" applyAlignment="1">
      <alignment horizontal="right" vertical="center" wrapText="1"/>
    </xf>
    <xf numFmtId="41" fontId="14" fillId="0" borderId="22" xfId="1" applyFont="1" applyBorder="1"/>
    <xf numFmtId="0" fontId="15" fillId="0" borderId="6" xfId="0" applyFont="1" applyFill="1" applyBorder="1" applyAlignment="1">
      <alignment horizontal="left"/>
    </xf>
    <xf numFmtId="4" fontId="14" fillId="0" borderId="34" xfId="0" applyNumberFormat="1" applyFont="1" applyFill="1" applyBorder="1" applyAlignment="1">
      <alignment horizontal="right"/>
    </xf>
    <xf numFmtId="3" fontId="18" fillId="0" borderId="6" xfId="0" applyNumberFormat="1" applyFont="1" applyFill="1" applyBorder="1" applyAlignment="1">
      <alignment horizontal="left"/>
    </xf>
    <xf numFmtId="3" fontId="18" fillId="0" borderId="30" xfId="0" applyNumberFormat="1" applyFont="1" applyFill="1" applyBorder="1" applyAlignment="1">
      <alignment horizontal="left"/>
    </xf>
  </cellXfs>
  <cellStyles count="3">
    <cellStyle name="Millares [0]" xfId="1" builtinId="6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cotesoreria/INFORMACION%20%20A%20LAS%20CORTES%20MENSUAL%20y%20TRIMESTRAL/Informacion%20trimestral/2018/Tesorer&#237;a/ESTADO%20TESORERIA%202018%20para%20trabajar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ertrim"/>
      <sheetName val="2ºtrim"/>
      <sheetName val="3ºtrim "/>
      <sheetName val="4ºtrim"/>
      <sheetName val="todo junto borrador"/>
    </sheetNames>
    <sheetDataSet>
      <sheetData sheetId="0"/>
      <sheetData sheetId="1"/>
      <sheetData sheetId="2"/>
      <sheetData sheetId="3"/>
      <sheetData sheetId="4">
        <row r="17">
          <cell r="D17">
            <v>43560</v>
          </cell>
        </row>
        <row r="18">
          <cell r="D18">
            <v>43571</v>
          </cell>
        </row>
        <row r="19">
          <cell r="D19">
            <v>43571</v>
          </cell>
        </row>
        <row r="20">
          <cell r="D20">
            <v>43798</v>
          </cell>
        </row>
        <row r="21">
          <cell r="D21">
            <v>43801</v>
          </cell>
        </row>
        <row r="22">
          <cell r="D22">
            <v>43801</v>
          </cell>
        </row>
        <row r="23">
          <cell r="D23">
            <v>43801</v>
          </cell>
        </row>
        <row r="24">
          <cell r="D24">
            <v>43801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D2:Q37"/>
  <sheetViews>
    <sheetView tabSelected="1" zoomScale="70" zoomScaleNormal="70" workbookViewId="0">
      <selection activeCell="Q14" sqref="Q14"/>
    </sheetView>
  </sheetViews>
  <sheetFormatPr baseColWidth="10" defaultColWidth="11.42578125" defaultRowHeight="12.75"/>
  <cols>
    <col min="1" max="1" width="0.7109375" style="1" customWidth="1"/>
    <col min="2" max="2" width="3.42578125" style="1" customWidth="1"/>
    <col min="3" max="3" width="7.7109375" style="1" customWidth="1"/>
    <col min="4" max="4" width="31.28515625" style="1" customWidth="1"/>
    <col min="5" max="5" width="4.28515625" style="2" customWidth="1"/>
    <col min="6" max="6" width="18.7109375" style="1" customWidth="1"/>
    <col min="7" max="7" width="1.7109375" style="1" customWidth="1"/>
    <col min="8" max="8" width="18.7109375" style="1" customWidth="1"/>
    <col min="9" max="9" width="1.7109375" style="1" customWidth="1"/>
    <col min="10" max="10" width="18.7109375" style="1" customWidth="1"/>
    <col min="11" max="11" width="1.7109375" style="1" customWidth="1"/>
    <col min="12" max="12" width="18.7109375" style="1" customWidth="1"/>
    <col min="13" max="13" width="1.7109375" style="1" customWidth="1"/>
    <col min="14" max="14" width="19.85546875" style="1" customWidth="1"/>
    <col min="15" max="15" width="18.85546875" style="1" customWidth="1"/>
    <col min="16" max="18" width="11.42578125" style="1"/>
    <col min="19" max="19" width="23.28515625" style="1" customWidth="1"/>
    <col min="20" max="20" width="11.42578125" style="1"/>
    <col min="21" max="21" width="19.7109375" style="1" customWidth="1"/>
    <col min="22" max="258" width="11.42578125" style="1"/>
    <col min="259" max="259" width="0.7109375" style="1" customWidth="1"/>
    <col min="260" max="260" width="35.42578125" style="1" customWidth="1"/>
    <col min="261" max="261" width="6" style="1" customWidth="1"/>
    <col min="262" max="262" width="18.7109375" style="1" customWidth="1"/>
    <col min="263" max="263" width="1.7109375" style="1" customWidth="1"/>
    <col min="264" max="264" width="18.7109375" style="1" customWidth="1"/>
    <col min="265" max="265" width="1.7109375" style="1" customWidth="1"/>
    <col min="266" max="266" width="18.7109375" style="1" customWidth="1"/>
    <col min="267" max="267" width="1.7109375" style="1" customWidth="1"/>
    <col min="268" max="268" width="17.85546875" style="1" customWidth="1"/>
    <col min="269" max="269" width="19.7109375" style="1" customWidth="1"/>
    <col min="270" max="514" width="11.42578125" style="1"/>
    <col min="515" max="515" width="0.7109375" style="1" customWidth="1"/>
    <col min="516" max="516" width="35.42578125" style="1" customWidth="1"/>
    <col min="517" max="517" width="6" style="1" customWidth="1"/>
    <col min="518" max="518" width="18.7109375" style="1" customWidth="1"/>
    <col min="519" max="519" width="1.7109375" style="1" customWidth="1"/>
    <col min="520" max="520" width="18.7109375" style="1" customWidth="1"/>
    <col min="521" max="521" width="1.7109375" style="1" customWidth="1"/>
    <col min="522" max="522" width="18.7109375" style="1" customWidth="1"/>
    <col min="523" max="523" width="1.7109375" style="1" customWidth="1"/>
    <col min="524" max="524" width="17.85546875" style="1" customWidth="1"/>
    <col min="525" max="525" width="19.7109375" style="1" customWidth="1"/>
    <col min="526" max="770" width="11.42578125" style="1"/>
    <col min="771" max="771" width="0.7109375" style="1" customWidth="1"/>
    <col min="772" max="772" width="35.42578125" style="1" customWidth="1"/>
    <col min="773" max="773" width="6" style="1" customWidth="1"/>
    <col min="774" max="774" width="18.7109375" style="1" customWidth="1"/>
    <col min="775" max="775" width="1.7109375" style="1" customWidth="1"/>
    <col min="776" max="776" width="18.7109375" style="1" customWidth="1"/>
    <col min="777" max="777" width="1.7109375" style="1" customWidth="1"/>
    <col min="778" max="778" width="18.7109375" style="1" customWidth="1"/>
    <col min="779" max="779" width="1.7109375" style="1" customWidth="1"/>
    <col min="780" max="780" width="17.85546875" style="1" customWidth="1"/>
    <col min="781" max="781" width="19.7109375" style="1" customWidth="1"/>
    <col min="782" max="1026" width="11.42578125" style="1"/>
    <col min="1027" max="1027" width="0.7109375" style="1" customWidth="1"/>
    <col min="1028" max="1028" width="35.42578125" style="1" customWidth="1"/>
    <col min="1029" max="1029" width="6" style="1" customWidth="1"/>
    <col min="1030" max="1030" width="18.7109375" style="1" customWidth="1"/>
    <col min="1031" max="1031" width="1.7109375" style="1" customWidth="1"/>
    <col min="1032" max="1032" width="18.7109375" style="1" customWidth="1"/>
    <col min="1033" max="1033" width="1.7109375" style="1" customWidth="1"/>
    <col min="1034" max="1034" width="18.7109375" style="1" customWidth="1"/>
    <col min="1035" max="1035" width="1.7109375" style="1" customWidth="1"/>
    <col min="1036" max="1036" width="17.85546875" style="1" customWidth="1"/>
    <col min="1037" max="1037" width="19.7109375" style="1" customWidth="1"/>
    <col min="1038" max="1282" width="11.42578125" style="1"/>
    <col min="1283" max="1283" width="0.7109375" style="1" customWidth="1"/>
    <col min="1284" max="1284" width="35.42578125" style="1" customWidth="1"/>
    <col min="1285" max="1285" width="6" style="1" customWidth="1"/>
    <col min="1286" max="1286" width="18.7109375" style="1" customWidth="1"/>
    <col min="1287" max="1287" width="1.7109375" style="1" customWidth="1"/>
    <col min="1288" max="1288" width="18.7109375" style="1" customWidth="1"/>
    <col min="1289" max="1289" width="1.7109375" style="1" customWidth="1"/>
    <col min="1290" max="1290" width="18.7109375" style="1" customWidth="1"/>
    <col min="1291" max="1291" width="1.7109375" style="1" customWidth="1"/>
    <col min="1292" max="1292" width="17.85546875" style="1" customWidth="1"/>
    <col min="1293" max="1293" width="19.7109375" style="1" customWidth="1"/>
    <col min="1294" max="1538" width="11.42578125" style="1"/>
    <col min="1539" max="1539" width="0.7109375" style="1" customWidth="1"/>
    <col min="1540" max="1540" width="35.42578125" style="1" customWidth="1"/>
    <col min="1541" max="1541" width="6" style="1" customWidth="1"/>
    <col min="1542" max="1542" width="18.7109375" style="1" customWidth="1"/>
    <col min="1543" max="1543" width="1.7109375" style="1" customWidth="1"/>
    <col min="1544" max="1544" width="18.7109375" style="1" customWidth="1"/>
    <col min="1545" max="1545" width="1.7109375" style="1" customWidth="1"/>
    <col min="1546" max="1546" width="18.7109375" style="1" customWidth="1"/>
    <col min="1547" max="1547" width="1.7109375" style="1" customWidth="1"/>
    <col min="1548" max="1548" width="17.85546875" style="1" customWidth="1"/>
    <col min="1549" max="1549" width="19.7109375" style="1" customWidth="1"/>
    <col min="1550" max="1794" width="11.42578125" style="1"/>
    <col min="1795" max="1795" width="0.7109375" style="1" customWidth="1"/>
    <col min="1796" max="1796" width="35.42578125" style="1" customWidth="1"/>
    <col min="1797" max="1797" width="6" style="1" customWidth="1"/>
    <col min="1798" max="1798" width="18.7109375" style="1" customWidth="1"/>
    <col min="1799" max="1799" width="1.7109375" style="1" customWidth="1"/>
    <col min="1800" max="1800" width="18.7109375" style="1" customWidth="1"/>
    <col min="1801" max="1801" width="1.7109375" style="1" customWidth="1"/>
    <col min="1802" max="1802" width="18.7109375" style="1" customWidth="1"/>
    <col min="1803" max="1803" width="1.7109375" style="1" customWidth="1"/>
    <col min="1804" max="1804" width="17.85546875" style="1" customWidth="1"/>
    <col min="1805" max="1805" width="19.7109375" style="1" customWidth="1"/>
    <col min="1806" max="2050" width="11.42578125" style="1"/>
    <col min="2051" max="2051" width="0.7109375" style="1" customWidth="1"/>
    <col min="2052" max="2052" width="35.42578125" style="1" customWidth="1"/>
    <col min="2053" max="2053" width="6" style="1" customWidth="1"/>
    <col min="2054" max="2054" width="18.7109375" style="1" customWidth="1"/>
    <col min="2055" max="2055" width="1.7109375" style="1" customWidth="1"/>
    <col min="2056" max="2056" width="18.7109375" style="1" customWidth="1"/>
    <col min="2057" max="2057" width="1.7109375" style="1" customWidth="1"/>
    <col min="2058" max="2058" width="18.7109375" style="1" customWidth="1"/>
    <col min="2059" max="2059" width="1.7109375" style="1" customWidth="1"/>
    <col min="2060" max="2060" width="17.85546875" style="1" customWidth="1"/>
    <col min="2061" max="2061" width="19.7109375" style="1" customWidth="1"/>
    <col min="2062" max="2306" width="11.42578125" style="1"/>
    <col min="2307" max="2307" width="0.7109375" style="1" customWidth="1"/>
    <col min="2308" max="2308" width="35.42578125" style="1" customWidth="1"/>
    <col min="2309" max="2309" width="6" style="1" customWidth="1"/>
    <col min="2310" max="2310" width="18.7109375" style="1" customWidth="1"/>
    <col min="2311" max="2311" width="1.7109375" style="1" customWidth="1"/>
    <col min="2312" max="2312" width="18.7109375" style="1" customWidth="1"/>
    <col min="2313" max="2313" width="1.7109375" style="1" customWidth="1"/>
    <col min="2314" max="2314" width="18.7109375" style="1" customWidth="1"/>
    <col min="2315" max="2315" width="1.7109375" style="1" customWidth="1"/>
    <col min="2316" max="2316" width="17.85546875" style="1" customWidth="1"/>
    <col min="2317" max="2317" width="19.7109375" style="1" customWidth="1"/>
    <col min="2318" max="2562" width="11.42578125" style="1"/>
    <col min="2563" max="2563" width="0.7109375" style="1" customWidth="1"/>
    <col min="2564" max="2564" width="35.42578125" style="1" customWidth="1"/>
    <col min="2565" max="2565" width="6" style="1" customWidth="1"/>
    <col min="2566" max="2566" width="18.7109375" style="1" customWidth="1"/>
    <col min="2567" max="2567" width="1.7109375" style="1" customWidth="1"/>
    <col min="2568" max="2568" width="18.7109375" style="1" customWidth="1"/>
    <col min="2569" max="2569" width="1.7109375" style="1" customWidth="1"/>
    <col min="2570" max="2570" width="18.7109375" style="1" customWidth="1"/>
    <col min="2571" max="2571" width="1.7109375" style="1" customWidth="1"/>
    <col min="2572" max="2572" width="17.85546875" style="1" customWidth="1"/>
    <col min="2573" max="2573" width="19.7109375" style="1" customWidth="1"/>
    <col min="2574" max="2818" width="11.42578125" style="1"/>
    <col min="2819" max="2819" width="0.7109375" style="1" customWidth="1"/>
    <col min="2820" max="2820" width="35.42578125" style="1" customWidth="1"/>
    <col min="2821" max="2821" width="6" style="1" customWidth="1"/>
    <col min="2822" max="2822" width="18.7109375" style="1" customWidth="1"/>
    <col min="2823" max="2823" width="1.7109375" style="1" customWidth="1"/>
    <col min="2824" max="2824" width="18.7109375" style="1" customWidth="1"/>
    <col min="2825" max="2825" width="1.7109375" style="1" customWidth="1"/>
    <col min="2826" max="2826" width="18.7109375" style="1" customWidth="1"/>
    <col min="2827" max="2827" width="1.7109375" style="1" customWidth="1"/>
    <col min="2828" max="2828" width="17.85546875" style="1" customWidth="1"/>
    <col min="2829" max="2829" width="19.7109375" style="1" customWidth="1"/>
    <col min="2830" max="3074" width="11.42578125" style="1"/>
    <col min="3075" max="3075" width="0.7109375" style="1" customWidth="1"/>
    <col min="3076" max="3076" width="35.42578125" style="1" customWidth="1"/>
    <col min="3077" max="3077" width="6" style="1" customWidth="1"/>
    <col min="3078" max="3078" width="18.7109375" style="1" customWidth="1"/>
    <col min="3079" max="3079" width="1.7109375" style="1" customWidth="1"/>
    <col min="3080" max="3080" width="18.7109375" style="1" customWidth="1"/>
    <col min="3081" max="3081" width="1.7109375" style="1" customWidth="1"/>
    <col min="3082" max="3082" width="18.7109375" style="1" customWidth="1"/>
    <col min="3083" max="3083" width="1.7109375" style="1" customWidth="1"/>
    <col min="3084" max="3084" width="17.85546875" style="1" customWidth="1"/>
    <col min="3085" max="3085" width="19.7109375" style="1" customWidth="1"/>
    <col min="3086" max="3330" width="11.42578125" style="1"/>
    <col min="3331" max="3331" width="0.7109375" style="1" customWidth="1"/>
    <col min="3332" max="3332" width="35.42578125" style="1" customWidth="1"/>
    <col min="3333" max="3333" width="6" style="1" customWidth="1"/>
    <col min="3334" max="3334" width="18.7109375" style="1" customWidth="1"/>
    <col min="3335" max="3335" width="1.7109375" style="1" customWidth="1"/>
    <col min="3336" max="3336" width="18.7109375" style="1" customWidth="1"/>
    <col min="3337" max="3337" width="1.7109375" style="1" customWidth="1"/>
    <col min="3338" max="3338" width="18.7109375" style="1" customWidth="1"/>
    <col min="3339" max="3339" width="1.7109375" style="1" customWidth="1"/>
    <col min="3340" max="3340" width="17.85546875" style="1" customWidth="1"/>
    <col min="3341" max="3341" width="19.7109375" style="1" customWidth="1"/>
    <col min="3342" max="3586" width="11.42578125" style="1"/>
    <col min="3587" max="3587" width="0.7109375" style="1" customWidth="1"/>
    <col min="3588" max="3588" width="35.42578125" style="1" customWidth="1"/>
    <col min="3589" max="3589" width="6" style="1" customWidth="1"/>
    <col min="3590" max="3590" width="18.7109375" style="1" customWidth="1"/>
    <col min="3591" max="3591" width="1.7109375" style="1" customWidth="1"/>
    <col min="3592" max="3592" width="18.7109375" style="1" customWidth="1"/>
    <col min="3593" max="3593" width="1.7109375" style="1" customWidth="1"/>
    <col min="3594" max="3594" width="18.7109375" style="1" customWidth="1"/>
    <col min="3595" max="3595" width="1.7109375" style="1" customWidth="1"/>
    <col min="3596" max="3596" width="17.85546875" style="1" customWidth="1"/>
    <col min="3597" max="3597" width="19.7109375" style="1" customWidth="1"/>
    <col min="3598" max="3842" width="11.42578125" style="1"/>
    <col min="3843" max="3843" width="0.7109375" style="1" customWidth="1"/>
    <col min="3844" max="3844" width="35.42578125" style="1" customWidth="1"/>
    <col min="3845" max="3845" width="6" style="1" customWidth="1"/>
    <col min="3846" max="3846" width="18.7109375" style="1" customWidth="1"/>
    <col min="3847" max="3847" width="1.7109375" style="1" customWidth="1"/>
    <col min="3848" max="3848" width="18.7109375" style="1" customWidth="1"/>
    <col min="3849" max="3849" width="1.7109375" style="1" customWidth="1"/>
    <col min="3850" max="3850" width="18.7109375" style="1" customWidth="1"/>
    <col min="3851" max="3851" width="1.7109375" style="1" customWidth="1"/>
    <col min="3852" max="3852" width="17.85546875" style="1" customWidth="1"/>
    <col min="3853" max="3853" width="19.7109375" style="1" customWidth="1"/>
    <col min="3854" max="4098" width="11.42578125" style="1"/>
    <col min="4099" max="4099" width="0.7109375" style="1" customWidth="1"/>
    <col min="4100" max="4100" width="35.42578125" style="1" customWidth="1"/>
    <col min="4101" max="4101" width="6" style="1" customWidth="1"/>
    <col min="4102" max="4102" width="18.7109375" style="1" customWidth="1"/>
    <col min="4103" max="4103" width="1.7109375" style="1" customWidth="1"/>
    <col min="4104" max="4104" width="18.7109375" style="1" customWidth="1"/>
    <col min="4105" max="4105" width="1.7109375" style="1" customWidth="1"/>
    <col min="4106" max="4106" width="18.7109375" style="1" customWidth="1"/>
    <col min="4107" max="4107" width="1.7109375" style="1" customWidth="1"/>
    <col min="4108" max="4108" width="17.85546875" style="1" customWidth="1"/>
    <col min="4109" max="4109" width="19.7109375" style="1" customWidth="1"/>
    <col min="4110" max="4354" width="11.42578125" style="1"/>
    <col min="4355" max="4355" width="0.7109375" style="1" customWidth="1"/>
    <col min="4356" max="4356" width="35.42578125" style="1" customWidth="1"/>
    <col min="4357" max="4357" width="6" style="1" customWidth="1"/>
    <col min="4358" max="4358" width="18.7109375" style="1" customWidth="1"/>
    <col min="4359" max="4359" width="1.7109375" style="1" customWidth="1"/>
    <col min="4360" max="4360" width="18.7109375" style="1" customWidth="1"/>
    <col min="4361" max="4361" width="1.7109375" style="1" customWidth="1"/>
    <col min="4362" max="4362" width="18.7109375" style="1" customWidth="1"/>
    <col min="4363" max="4363" width="1.7109375" style="1" customWidth="1"/>
    <col min="4364" max="4364" width="17.85546875" style="1" customWidth="1"/>
    <col min="4365" max="4365" width="19.7109375" style="1" customWidth="1"/>
    <col min="4366" max="4610" width="11.42578125" style="1"/>
    <col min="4611" max="4611" width="0.7109375" style="1" customWidth="1"/>
    <col min="4612" max="4612" width="35.42578125" style="1" customWidth="1"/>
    <col min="4613" max="4613" width="6" style="1" customWidth="1"/>
    <col min="4614" max="4614" width="18.7109375" style="1" customWidth="1"/>
    <col min="4615" max="4615" width="1.7109375" style="1" customWidth="1"/>
    <col min="4616" max="4616" width="18.7109375" style="1" customWidth="1"/>
    <col min="4617" max="4617" width="1.7109375" style="1" customWidth="1"/>
    <col min="4618" max="4618" width="18.7109375" style="1" customWidth="1"/>
    <col min="4619" max="4619" width="1.7109375" style="1" customWidth="1"/>
    <col min="4620" max="4620" width="17.85546875" style="1" customWidth="1"/>
    <col min="4621" max="4621" width="19.7109375" style="1" customWidth="1"/>
    <col min="4622" max="4866" width="11.42578125" style="1"/>
    <col min="4867" max="4867" width="0.7109375" style="1" customWidth="1"/>
    <col min="4868" max="4868" width="35.42578125" style="1" customWidth="1"/>
    <col min="4869" max="4869" width="6" style="1" customWidth="1"/>
    <col min="4870" max="4870" width="18.7109375" style="1" customWidth="1"/>
    <col min="4871" max="4871" width="1.7109375" style="1" customWidth="1"/>
    <col min="4872" max="4872" width="18.7109375" style="1" customWidth="1"/>
    <col min="4873" max="4873" width="1.7109375" style="1" customWidth="1"/>
    <col min="4874" max="4874" width="18.7109375" style="1" customWidth="1"/>
    <col min="4875" max="4875" width="1.7109375" style="1" customWidth="1"/>
    <col min="4876" max="4876" width="17.85546875" style="1" customWidth="1"/>
    <col min="4877" max="4877" width="19.7109375" style="1" customWidth="1"/>
    <col min="4878" max="5122" width="11.42578125" style="1"/>
    <col min="5123" max="5123" width="0.7109375" style="1" customWidth="1"/>
    <col min="5124" max="5124" width="35.42578125" style="1" customWidth="1"/>
    <col min="5125" max="5125" width="6" style="1" customWidth="1"/>
    <col min="5126" max="5126" width="18.7109375" style="1" customWidth="1"/>
    <col min="5127" max="5127" width="1.7109375" style="1" customWidth="1"/>
    <col min="5128" max="5128" width="18.7109375" style="1" customWidth="1"/>
    <col min="5129" max="5129" width="1.7109375" style="1" customWidth="1"/>
    <col min="5130" max="5130" width="18.7109375" style="1" customWidth="1"/>
    <col min="5131" max="5131" width="1.7109375" style="1" customWidth="1"/>
    <col min="5132" max="5132" width="17.85546875" style="1" customWidth="1"/>
    <col min="5133" max="5133" width="19.7109375" style="1" customWidth="1"/>
    <col min="5134" max="5378" width="11.42578125" style="1"/>
    <col min="5379" max="5379" width="0.7109375" style="1" customWidth="1"/>
    <col min="5380" max="5380" width="35.42578125" style="1" customWidth="1"/>
    <col min="5381" max="5381" width="6" style="1" customWidth="1"/>
    <col min="5382" max="5382" width="18.7109375" style="1" customWidth="1"/>
    <col min="5383" max="5383" width="1.7109375" style="1" customWidth="1"/>
    <col min="5384" max="5384" width="18.7109375" style="1" customWidth="1"/>
    <col min="5385" max="5385" width="1.7109375" style="1" customWidth="1"/>
    <col min="5386" max="5386" width="18.7109375" style="1" customWidth="1"/>
    <col min="5387" max="5387" width="1.7109375" style="1" customWidth="1"/>
    <col min="5388" max="5388" width="17.85546875" style="1" customWidth="1"/>
    <col min="5389" max="5389" width="19.7109375" style="1" customWidth="1"/>
    <col min="5390" max="5634" width="11.42578125" style="1"/>
    <col min="5635" max="5635" width="0.7109375" style="1" customWidth="1"/>
    <col min="5636" max="5636" width="35.42578125" style="1" customWidth="1"/>
    <col min="5637" max="5637" width="6" style="1" customWidth="1"/>
    <col min="5638" max="5638" width="18.7109375" style="1" customWidth="1"/>
    <col min="5639" max="5639" width="1.7109375" style="1" customWidth="1"/>
    <col min="5640" max="5640" width="18.7109375" style="1" customWidth="1"/>
    <col min="5641" max="5641" width="1.7109375" style="1" customWidth="1"/>
    <col min="5642" max="5642" width="18.7109375" style="1" customWidth="1"/>
    <col min="5643" max="5643" width="1.7109375" style="1" customWidth="1"/>
    <col min="5644" max="5644" width="17.85546875" style="1" customWidth="1"/>
    <col min="5645" max="5645" width="19.7109375" style="1" customWidth="1"/>
    <col min="5646" max="5890" width="11.42578125" style="1"/>
    <col min="5891" max="5891" width="0.7109375" style="1" customWidth="1"/>
    <col min="5892" max="5892" width="35.42578125" style="1" customWidth="1"/>
    <col min="5893" max="5893" width="6" style="1" customWidth="1"/>
    <col min="5894" max="5894" width="18.7109375" style="1" customWidth="1"/>
    <col min="5895" max="5895" width="1.7109375" style="1" customWidth="1"/>
    <col min="5896" max="5896" width="18.7109375" style="1" customWidth="1"/>
    <col min="5897" max="5897" width="1.7109375" style="1" customWidth="1"/>
    <col min="5898" max="5898" width="18.7109375" style="1" customWidth="1"/>
    <col min="5899" max="5899" width="1.7109375" style="1" customWidth="1"/>
    <col min="5900" max="5900" width="17.85546875" style="1" customWidth="1"/>
    <col min="5901" max="5901" width="19.7109375" style="1" customWidth="1"/>
    <col min="5902" max="6146" width="11.42578125" style="1"/>
    <col min="6147" max="6147" width="0.7109375" style="1" customWidth="1"/>
    <col min="6148" max="6148" width="35.42578125" style="1" customWidth="1"/>
    <col min="6149" max="6149" width="6" style="1" customWidth="1"/>
    <col min="6150" max="6150" width="18.7109375" style="1" customWidth="1"/>
    <col min="6151" max="6151" width="1.7109375" style="1" customWidth="1"/>
    <col min="6152" max="6152" width="18.7109375" style="1" customWidth="1"/>
    <col min="6153" max="6153" width="1.7109375" style="1" customWidth="1"/>
    <col min="6154" max="6154" width="18.7109375" style="1" customWidth="1"/>
    <col min="6155" max="6155" width="1.7109375" style="1" customWidth="1"/>
    <col min="6156" max="6156" width="17.85546875" style="1" customWidth="1"/>
    <col min="6157" max="6157" width="19.7109375" style="1" customWidth="1"/>
    <col min="6158" max="6402" width="11.42578125" style="1"/>
    <col min="6403" max="6403" width="0.7109375" style="1" customWidth="1"/>
    <col min="6404" max="6404" width="35.42578125" style="1" customWidth="1"/>
    <col min="6405" max="6405" width="6" style="1" customWidth="1"/>
    <col min="6406" max="6406" width="18.7109375" style="1" customWidth="1"/>
    <col min="6407" max="6407" width="1.7109375" style="1" customWidth="1"/>
    <col min="6408" max="6408" width="18.7109375" style="1" customWidth="1"/>
    <col min="6409" max="6409" width="1.7109375" style="1" customWidth="1"/>
    <col min="6410" max="6410" width="18.7109375" style="1" customWidth="1"/>
    <col min="6411" max="6411" width="1.7109375" style="1" customWidth="1"/>
    <col min="6412" max="6412" width="17.85546875" style="1" customWidth="1"/>
    <col min="6413" max="6413" width="19.7109375" style="1" customWidth="1"/>
    <col min="6414" max="6658" width="11.42578125" style="1"/>
    <col min="6659" max="6659" width="0.7109375" style="1" customWidth="1"/>
    <col min="6660" max="6660" width="35.42578125" style="1" customWidth="1"/>
    <col min="6661" max="6661" width="6" style="1" customWidth="1"/>
    <col min="6662" max="6662" width="18.7109375" style="1" customWidth="1"/>
    <col min="6663" max="6663" width="1.7109375" style="1" customWidth="1"/>
    <col min="6664" max="6664" width="18.7109375" style="1" customWidth="1"/>
    <col min="6665" max="6665" width="1.7109375" style="1" customWidth="1"/>
    <col min="6666" max="6666" width="18.7109375" style="1" customWidth="1"/>
    <col min="6667" max="6667" width="1.7109375" style="1" customWidth="1"/>
    <col min="6668" max="6668" width="17.85546875" style="1" customWidth="1"/>
    <col min="6669" max="6669" width="19.7109375" style="1" customWidth="1"/>
    <col min="6670" max="6914" width="11.42578125" style="1"/>
    <col min="6915" max="6915" width="0.7109375" style="1" customWidth="1"/>
    <col min="6916" max="6916" width="35.42578125" style="1" customWidth="1"/>
    <col min="6917" max="6917" width="6" style="1" customWidth="1"/>
    <col min="6918" max="6918" width="18.7109375" style="1" customWidth="1"/>
    <col min="6919" max="6919" width="1.7109375" style="1" customWidth="1"/>
    <col min="6920" max="6920" width="18.7109375" style="1" customWidth="1"/>
    <col min="6921" max="6921" width="1.7109375" style="1" customWidth="1"/>
    <col min="6922" max="6922" width="18.7109375" style="1" customWidth="1"/>
    <col min="6923" max="6923" width="1.7109375" style="1" customWidth="1"/>
    <col min="6924" max="6924" width="17.85546875" style="1" customWidth="1"/>
    <col min="6925" max="6925" width="19.7109375" style="1" customWidth="1"/>
    <col min="6926" max="7170" width="11.42578125" style="1"/>
    <col min="7171" max="7171" width="0.7109375" style="1" customWidth="1"/>
    <col min="7172" max="7172" width="35.42578125" style="1" customWidth="1"/>
    <col min="7173" max="7173" width="6" style="1" customWidth="1"/>
    <col min="7174" max="7174" width="18.7109375" style="1" customWidth="1"/>
    <col min="7175" max="7175" width="1.7109375" style="1" customWidth="1"/>
    <col min="7176" max="7176" width="18.7109375" style="1" customWidth="1"/>
    <col min="7177" max="7177" width="1.7109375" style="1" customWidth="1"/>
    <col min="7178" max="7178" width="18.7109375" style="1" customWidth="1"/>
    <col min="7179" max="7179" width="1.7109375" style="1" customWidth="1"/>
    <col min="7180" max="7180" width="17.85546875" style="1" customWidth="1"/>
    <col min="7181" max="7181" width="19.7109375" style="1" customWidth="1"/>
    <col min="7182" max="7426" width="11.42578125" style="1"/>
    <col min="7427" max="7427" width="0.7109375" style="1" customWidth="1"/>
    <col min="7428" max="7428" width="35.42578125" style="1" customWidth="1"/>
    <col min="7429" max="7429" width="6" style="1" customWidth="1"/>
    <col min="7430" max="7430" width="18.7109375" style="1" customWidth="1"/>
    <col min="7431" max="7431" width="1.7109375" style="1" customWidth="1"/>
    <col min="7432" max="7432" width="18.7109375" style="1" customWidth="1"/>
    <col min="7433" max="7433" width="1.7109375" style="1" customWidth="1"/>
    <col min="7434" max="7434" width="18.7109375" style="1" customWidth="1"/>
    <col min="7435" max="7435" width="1.7109375" style="1" customWidth="1"/>
    <col min="7436" max="7436" width="17.85546875" style="1" customWidth="1"/>
    <col min="7437" max="7437" width="19.7109375" style="1" customWidth="1"/>
    <col min="7438" max="7682" width="11.42578125" style="1"/>
    <col min="7683" max="7683" width="0.7109375" style="1" customWidth="1"/>
    <col min="7684" max="7684" width="35.42578125" style="1" customWidth="1"/>
    <col min="7685" max="7685" width="6" style="1" customWidth="1"/>
    <col min="7686" max="7686" width="18.7109375" style="1" customWidth="1"/>
    <col min="7687" max="7687" width="1.7109375" style="1" customWidth="1"/>
    <col min="7688" max="7688" width="18.7109375" style="1" customWidth="1"/>
    <col min="7689" max="7689" width="1.7109375" style="1" customWidth="1"/>
    <col min="7690" max="7690" width="18.7109375" style="1" customWidth="1"/>
    <col min="7691" max="7691" width="1.7109375" style="1" customWidth="1"/>
    <col min="7692" max="7692" width="17.85546875" style="1" customWidth="1"/>
    <col min="7693" max="7693" width="19.7109375" style="1" customWidth="1"/>
    <col min="7694" max="7938" width="11.42578125" style="1"/>
    <col min="7939" max="7939" width="0.7109375" style="1" customWidth="1"/>
    <col min="7940" max="7940" width="35.42578125" style="1" customWidth="1"/>
    <col min="7941" max="7941" width="6" style="1" customWidth="1"/>
    <col min="7942" max="7942" width="18.7109375" style="1" customWidth="1"/>
    <col min="7943" max="7943" width="1.7109375" style="1" customWidth="1"/>
    <col min="7944" max="7944" width="18.7109375" style="1" customWidth="1"/>
    <col min="7945" max="7945" width="1.7109375" style="1" customWidth="1"/>
    <col min="7946" max="7946" width="18.7109375" style="1" customWidth="1"/>
    <col min="7947" max="7947" width="1.7109375" style="1" customWidth="1"/>
    <col min="7948" max="7948" width="17.85546875" style="1" customWidth="1"/>
    <col min="7949" max="7949" width="19.7109375" style="1" customWidth="1"/>
    <col min="7950" max="8194" width="11.42578125" style="1"/>
    <col min="8195" max="8195" width="0.7109375" style="1" customWidth="1"/>
    <col min="8196" max="8196" width="35.42578125" style="1" customWidth="1"/>
    <col min="8197" max="8197" width="6" style="1" customWidth="1"/>
    <col min="8198" max="8198" width="18.7109375" style="1" customWidth="1"/>
    <col min="8199" max="8199" width="1.7109375" style="1" customWidth="1"/>
    <col min="8200" max="8200" width="18.7109375" style="1" customWidth="1"/>
    <col min="8201" max="8201" width="1.7109375" style="1" customWidth="1"/>
    <col min="8202" max="8202" width="18.7109375" style="1" customWidth="1"/>
    <col min="8203" max="8203" width="1.7109375" style="1" customWidth="1"/>
    <col min="8204" max="8204" width="17.85546875" style="1" customWidth="1"/>
    <col min="8205" max="8205" width="19.7109375" style="1" customWidth="1"/>
    <col min="8206" max="8450" width="11.42578125" style="1"/>
    <col min="8451" max="8451" width="0.7109375" style="1" customWidth="1"/>
    <col min="8452" max="8452" width="35.42578125" style="1" customWidth="1"/>
    <col min="8453" max="8453" width="6" style="1" customWidth="1"/>
    <col min="8454" max="8454" width="18.7109375" style="1" customWidth="1"/>
    <col min="8455" max="8455" width="1.7109375" style="1" customWidth="1"/>
    <col min="8456" max="8456" width="18.7109375" style="1" customWidth="1"/>
    <col min="8457" max="8457" width="1.7109375" style="1" customWidth="1"/>
    <col min="8458" max="8458" width="18.7109375" style="1" customWidth="1"/>
    <col min="8459" max="8459" width="1.7109375" style="1" customWidth="1"/>
    <col min="8460" max="8460" width="17.85546875" style="1" customWidth="1"/>
    <col min="8461" max="8461" width="19.7109375" style="1" customWidth="1"/>
    <col min="8462" max="8706" width="11.42578125" style="1"/>
    <col min="8707" max="8707" width="0.7109375" style="1" customWidth="1"/>
    <col min="8708" max="8708" width="35.42578125" style="1" customWidth="1"/>
    <col min="8709" max="8709" width="6" style="1" customWidth="1"/>
    <col min="8710" max="8710" width="18.7109375" style="1" customWidth="1"/>
    <col min="8711" max="8711" width="1.7109375" style="1" customWidth="1"/>
    <col min="8712" max="8712" width="18.7109375" style="1" customWidth="1"/>
    <col min="8713" max="8713" width="1.7109375" style="1" customWidth="1"/>
    <col min="8714" max="8714" width="18.7109375" style="1" customWidth="1"/>
    <col min="8715" max="8715" width="1.7109375" style="1" customWidth="1"/>
    <col min="8716" max="8716" width="17.85546875" style="1" customWidth="1"/>
    <col min="8717" max="8717" width="19.7109375" style="1" customWidth="1"/>
    <col min="8718" max="8962" width="11.42578125" style="1"/>
    <col min="8963" max="8963" width="0.7109375" style="1" customWidth="1"/>
    <col min="8964" max="8964" width="35.42578125" style="1" customWidth="1"/>
    <col min="8965" max="8965" width="6" style="1" customWidth="1"/>
    <col min="8966" max="8966" width="18.7109375" style="1" customWidth="1"/>
    <col min="8967" max="8967" width="1.7109375" style="1" customWidth="1"/>
    <col min="8968" max="8968" width="18.7109375" style="1" customWidth="1"/>
    <col min="8969" max="8969" width="1.7109375" style="1" customWidth="1"/>
    <col min="8970" max="8970" width="18.7109375" style="1" customWidth="1"/>
    <col min="8971" max="8971" width="1.7109375" style="1" customWidth="1"/>
    <col min="8972" max="8972" width="17.85546875" style="1" customWidth="1"/>
    <col min="8973" max="8973" width="19.7109375" style="1" customWidth="1"/>
    <col min="8974" max="9218" width="11.42578125" style="1"/>
    <col min="9219" max="9219" width="0.7109375" style="1" customWidth="1"/>
    <col min="9220" max="9220" width="35.42578125" style="1" customWidth="1"/>
    <col min="9221" max="9221" width="6" style="1" customWidth="1"/>
    <col min="9222" max="9222" width="18.7109375" style="1" customWidth="1"/>
    <col min="9223" max="9223" width="1.7109375" style="1" customWidth="1"/>
    <col min="9224" max="9224" width="18.7109375" style="1" customWidth="1"/>
    <col min="9225" max="9225" width="1.7109375" style="1" customWidth="1"/>
    <col min="9226" max="9226" width="18.7109375" style="1" customWidth="1"/>
    <col min="9227" max="9227" width="1.7109375" style="1" customWidth="1"/>
    <col min="9228" max="9228" width="17.85546875" style="1" customWidth="1"/>
    <col min="9229" max="9229" width="19.7109375" style="1" customWidth="1"/>
    <col min="9230" max="9474" width="11.42578125" style="1"/>
    <col min="9475" max="9475" width="0.7109375" style="1" customWidth="1"/>
    <col min="9476" max="9476" width="35.42578125" style="1" customWidth="1"/>
    <col min="9477" max="9477" width="6" style="1" customWidth="1"/>
    <col min="9478" max="9478" width="18.7109375" style="1" customWidth="1"/>
    <col min="9479" max="9479" width="1.7109375" style="1" customWidth="1"/>
    <col min="9480" max="9480" width="18.7109375" style="1" customWidth="1"/>
    <col min="9481" max="9481" width="1.7109375" style="1" customWidth="1"/>
    <col min="9482" max="9482" width="18.7109375" style="1" customWidth="1"/>
    <col min="9483" max="9483" width="1.7109375" style="1" customWidth="1"/>
    <col min="9484" max="9484" width="17.85546875" style="1" customWidth="1"/>
    <col min="9485" max="9485" width="19.7109375" style="1" customWidth="1"/>
    <col min="9486" max="9730" width="11.42578125" style="1"/>
    <col min="9731" max="9731" width="0.7109375" style="1" customWidth="1"/>
    <col min="9732" max="9732" width="35.42578125" style="1" customWidth="1"/>
    <col min="9733" max="9733" width="6" style="1" customWidth="1"/>
    <col min="9734" max="9734" width="18.7109375" style="1" customWidth="1"/>
    <col min="9735" max="9735" width="1.7109375" style="1" customWidth="1"/>
    <col min="9736" max="9736" width="18.7109375" style="1" customWidth="1"/>
    <col min="9737" max="9737" width="1.7109375" style="1" customWidth="1"/>
    <col min="9738" max="9738" width="18.7109375" style="1" customWidth="1"/>
    <col min="9739" max="9739" width="1.7109375" style="1" customWidth="1"/>
    <col min="9740" max="9740" width="17.85546875" style="1" customWidth="1"/>
    <col min="9741" max="9741" width="19.7109375" style="1" customWidth="1"/>
    <col min="9742" max="9986" width="11.42578125" style="1"/>
    <col min="9987" max="9987" width="0.7109375" style="1" customWidth="1"/>
    <col min="9988" max="9988" width="35.42578125" style="1" customWidth="1"/>
    <col min="9989" max="9989" width="6" style="1" customWidth="1"/>
    <col min="9990" max="9990" width="18.7109375" style="1" customWidth="1"/>
    <col min="9991" max="9991" width="1.7109375" style="1" customWidth="1"/>
    <col min="9992" max="9992" width="18.7109375" style="1" customWidth="1"/>
    <col min="9993" max="9993" width="1.7109375" style="1" customWidth="1"/>
    <col min="9994" max="9994" width="18.7109375" style="1" customWidth="1"/>
    <col min="9995" max="9995" width="1.7109375" style="1" customWidth="1"/>
    <col min="9996" max="9996" width="17.85546875" style="1" customWidth="1"/>
    <col min="9997" max="9997" width="19.7109375" style="1" customWidth="1"/>
    <col min="9998" max="10242" width="11.42578125" style="1"/>
    <col min="10243" max="10243" width="0.7109375" style="1" customWidth="1"/>
    <col min="10244" max="10244" width="35.42578125" style="1" customWidth="1"/>
    <col min="10245" max="10245" width="6" style="1" customWidth="1"/>
    <col min="10246" max="10246" width="18.7109375" style="1" customWidth="1"/>
    <col min="10247" max="10247" width="1.7109375" style="1" customWidth="1"/>
    <col min="10248" max="10248" width="18.7109375" style="1" customWidth="1"/>
    <col min="10249" max="10249" width="1.7109375" style="1" customWidth="1"/>
    <col min="10250" max="10250" width="18.7109375" style="1" customWidth="1"/>
    <col min="10251" max="10251" width="1.7109375" style="1" customWidth="1"/>
    <col min="10252" max="10252" width="17.85546875" style="1" customWidth="1"/>
    <col min="10253" max="10253" width="19.7109375" style="1" customWidth="1"/>
    <col min="10254" max="10498" width="11.42578125" style="1"/>
    <col min="10499" max="10499" width="0.7109375" style="1" customWidth="1"/>
    <col min="10500" max="10500" width="35.42578125" style="1" customWidth="1"/>
    <col min="10501" max="10501" width="6" style="1" customWidth="1"/>
    <col min="10502" max="10502" width="18.7109375" style="1" customWidth="1"/>
    <col min="10503" max="10503" width="1.7109375" style="1" customWidth="1"/>
    <col min="10504" max="10504" width="18.7109375" style="1" customWidth="1"/>
    <col min="10505" max="10505" width="1.7109375" style="1" customWidth="1"/>
    <col min="10506" max="10506" width="18.7109375" style="1" customWidth="1"/>
    <col min="10507" max="10507" width="1.7109375" style="1" customWidth="1"/>
    <col min="10508" max="10508" width="17.85546875" style="1" customWidth="1"/>
    <col min="10509" max="10509" width="19.7109375" style="1" customWidth="1"/>
    <col min="10510" max="10754" width="11.42578125" style="1"/>
    <col min="10755" max="10755" width="0.7109375" style="1" customWidth="1"/>
    <col min="10756" max="10756" width="35.42578125" style="1" customWidth="1"/>
    <col min="10757" max="10757" width="6" style="1" customWidth="1"/>
    <col min="10758" max="10758" width="18.7109375" style="1" customWidth="1"/>
    <col min="10759" max="10759" width="1.7109375" style="1" customWidth="1"/>
    <col min="10760" max="10760" width="18.7109375" style="1" customWidth="1"/>
    <col min="10761" max="10761" width="1.7109375" style="1" customWidth="1"/>
    <col min="10762" max="10762" width="18.7109375" style="1" customWidth="1"/>
    <col min="10763" max="10763" width="1.7109375" style="1" customWidth="1"/>
    <col min="10764" max="10764" width="17.85546875" style="1" customWidth="1"/>
    <col min="10765" max="10765" width="19.7109375" style="1" customWidth="1"/>
    <col min="10766" max="11010" width="11.42578125" style="1"/>
    <col min="11011" max="11011" width="0.7109375" style="1" customWidth="1"/>
    <col min="11012" max="11012" width="35.42578125" style="1" customWidth="1"/>
    <col min="11013" max="11013" width="6" style="1" customWidth="1"/>
    <col min="11014" max="11014" width="18.7109375" style="1" customWidth="1"/>
    <col min="11015" max="11015" width="1.7109375" style="1" customWidth="1"/>
    <col min="11016" max="11016" width="18.7109375" style="1" customWidth="1"/>
    <col min="11017" max="11017" width="1.7109375" style="1" customWidth="1"/>
    <col min="11018" max="11018" width="18.7109375" style="1" customWidth="1"/>
    <col min="11019" max="11019" width="1.7109375" style="1" customWidth="1"/>
    <col min="11020" max="11020" width="17.85546875" style="1" customWidth="1"/>
    <col min="11021" max="11021" width="19.7109375" style="1" customWidth="1"/>
    <col min="11022" max="11266" width="11.42578125" style="1"/>
    <col min="11267" max="11267" width="0.7109375" style="1" customWidth="1"/>
    <col min="11268" max="11268" width="35.42578125" style="1" customWidth="1"/>
    <col min="11269" max="11269" width="6" style="1" customWidth="1"/>
    <col min="11270" max="11270" width="18.7109375" style="1" customWidth="1"/>
    <col min="11271" max="11271" width="1.7109375" style="1" customWidth="1"/>
    <col min="11272" max="11272" width="18.7109375" style="1" customWidth="1"/>
    <col min="11273" max="11273" width="1.7109375" style="1" customWidth="1"/>
    <col min="11274" max="11274" width="18.7109375" style="1" customWidth="1"/>
    <col min="11275" max="11275" width="1.7109375" style="1" customWidth="1"/>
    <col min="11276" max="11276" width="17.85546875" style="1" customWidth="1"/>
    <col min="11277" max="11277" width="19.7109375" style="1" customWidth="1"/>
    <col min="11278" max="11522" width="11.42578125" style="1"/>
    <col min="11523" max="11523" width="0.7109375" style="1" customWidth="1"/>
    <col min="11524" max="11524" width="35.42578125" style="1" customWidth="1"/>
    <col min="11525" max="11525" width="6" style="1" customWidth="1"/>
    <col min="11526" max="11526" width="18.7109375" style="1" customWidth="1"/>
    <col min="11527" max="11527" width="1.7109375" style="1" customWidth="1"/>
    <col min="11528" max="11528" width="18.7109375" style="1" customWidth="1"/>
    <col min="11529" max="11529" width="1.7109375" style="1" customWidth="1"/>
    <col min="11530" max="11530" width="18.7109375" style="1" customWidth="1"/>
    <col min="11531" max="11531" width="1.7109375" style="1" customWidth="1"/>
    <col min="11532" max="11532" width="17.85546875" style="1" customWidth="1"/>
    <col min="11533" max="11533" width="19.7109375" style="1" customWidth="1"/>
    <col min="11534" max="11778" width="11.42578125" style="1"/>
    <col min="11779" max="11779" width="0.7109375" style="1" customWidth="1"/>
    <col min="11780" max="11780" width="35.42578125" style="1" customWidth="1"/>
    <col min="11781" max="11781" width="6" style="1" customWidth="1"/>
    <col min="11782" max="11782" width="18.7109375" style="1" customWidth="1"/>
    <col min="11783" max="11783" width="1.7109375" style="1" customWidth="1"/>
    <col min="11784" max="11784" width="18.7109375" style="1" customWidth="1"/>
    <col min="11785" max="11785" width="1.7109375" style="1" customWidth="1"/>
    <col min="11786" max="11786" width="18.7109375" style="1" customWidth="1"/>
    <col min="11787" max="11787" width="1.7109375" style="1" customWidth="1"/>
    <col min="11788" max="11788" width="17.85546875" style="1" customWidth="1"/>
    <col min="11789" max="11789" width="19.7109375" style="1" customWidth="1"/>
    <col min="11790" max="12034" width="11.42578125" style="1"/>
    <col min="12035" max="12035" width="0.7109375" style="1" customWidth="1"/>
    <col min="12036" max="12036" width="35.42578125" style="1" customWidth="1"/>
    <col min="12037" max="12037" width="6" style="1" customWidth="1"/>
    <col min="12038" max="12038" width="18.7109375" style="1" customWidth="1"/>
    <col min="12039" max="12039" width="1.7109375" style="1" customWidth="1"/>
    <col min="12040" max="12040" width="18.7109375" style="1" customWidth="1"/>
    <col min="12041" max="12041" width="1.7109375" style="1" customWidth="1"/>
    <col min="12042" max="12042" width="18.7109375" style="1" customWidth="1"/>
    <col min="12043" max="12043" width="1.7109375" style="1" customWidth="1"/>
    <col min="12044" max="12044" width="17.85546875" style="1" customWidth="1"/>
    <col min="12045" max="12045" width="19.7109375" style="1" customWidth="1"/>
    <col min="12046" max="12290" width="11.42578125" style="1"/>
    <col min="12291" max="12291" width="0.7109375" style="1" customWidth="1"/>
    <col min="12292" max="12292" width="35.42578125" style="1" customWidth="1"/>
    <col min="12293" max="12293" width="6" style="1" customWidth="1"/>
    <col min="12294" max="12294" width="18.7109375" style="1" customWidth="1"/>
    <col min="12295" max="12295" width="1.7109375" style="1" customWidth="1"/>
    <col min="12296" max="12296" width="18.7109375" style="1" customWidth="1"/>
    <col min="12297" max="12297" width="1.7109375" style="1" customWidth="1"/>
    <col min="12298" max="12298" width="18.7109375" style="1" customWidth="1"/>
    <col min="12299" max="12299" width="1.7109375" style="1" customWidth="1"/>
    <col min="12300" max="12300" width="17.85546875" style="1" customWidth="1"/>
    <col min="12301" max="12301" width="19.7109375" style="1" customWidth="1"/>
    <col min="12302" max="12546" width="11.42578125" style="1"/>
    <col min="12547" max="12547" width="0.7109375" style="1" customWidth="1"/>
    <col min="12548" max="12548" width="35.42578125" style="1" customWidth="1"/>
    <col min="12549" max="12549" width="6" style="1" customWidth="1"/>
    <col min="12550" max="12550" width="18.7109375" style="1" customWidth="1"/>
    <col min="12551" max="12551" width="1.7109375" style="1" customWidth="1"/>
    <col min="12552" max="12552" width="18.7109375" style="1" customWidth="1"/>
    <col min="12553" max="12553" width="1.7109375" style="1" customWidth="1"/>
    <col min="12554" max="12554" width="18.7109375" style="1" customWidth="1"/>
    <col min="12555" max="12555" width="1.7109375" style="1" customWidth="1"/>
    <col min="12556" max="12556" width="17.85546875" style="1" customWidth="1"/>
    <col min="12557" max="12557" width="19.7109375" style="1" customWidth="1"/>
    <col min="12558" max="12802" width="11.42578125" style="1"/>
    <col min="12803" max="12803" width="0.7109375" style="1" customWidth="1"/>
    <col min="12804" max="12804" width="35.42578125" style="1" customWidth="1"/>
    <col min="12805" max="12805" width="6" style="1" customWidth="1"/>
    <col min="12806" max="12806" width="18.7109375" style="1" customWidth="1"/>
    <col min="12807" max="12807" width="1.7109375" style="1" customWidth="1"/>
    <col min="12808" max="12808" width="18.7109375" style="1" customWidth="1"/>
    <col min="12809" max="12809" width="1.7109375" style="1" customWidth="1"/>
    <col min="12810" max="12810" width="18.7109375" style="1" customWidth="1"/>
    <col min="12811" max="12811" width="1.7109375" style="1" customWidth="1"/>
    <col min="12812" max="12812" width="17.85546875" style="1" customWidth="1"/>
    <col min="12813" max="12813" width="19.7109375" style="1" customWidth="1"/>
    <col min="12814" max="13058" width="11.42578125" style="1"/>
    <col min="13059" max="13059" width="0.7109375" style="1" customWidth="1"/>
    <col min="13060" max="13060" width="35.42578125" style="1" customWidth="1"/>
    <col min="13061" max="13061" width="6" style="1" customWidth="1"/>
    <col min="13062" max="13062" width="18.7109375" style="1" customWidth="1"/>
    <col min="13063" max="13063" width="1.7109375" style="1" customWidth="1"/>
    <col min="13064" max="13064" width="18.7109375" style="1" customWidth="1"/>
    <col min="13065" max="13065" width="1.7109375" style="1" customWidth="1"/>
    <col min="13066" max="13066" width="18.7109375" style="1" customWidth="1"/>
    <col min="13067" max="13067" width="1.7109375" style="1" customWidth="1"/>
    <col min="13068" max="13068" width="17.85546875" style="1" customWidth="1"/>
    <col min="13069" max="13069" width="19.7109375" style="1" customWidth="1"/>
    <col min="13070" max="13314" width="11.42578125" style="1"/>
    <col min="13315" max="13315" width="0.7109375" style="1" customWidth="1"/>
    <col min="13316" max="13316" width="35.42578125" style="1" customWidth="1"/>
    <col min="13317" max="13317" width="6" style="1" customWidth="1"/>
    <col min="13318" max="13318" width="18.7109375" style="1" customWidth="1"/>
    <col min="13319" max="13319" width="1.7109375" style="1" customWidth="1"/>
    <col min="13320" max="13320" width="18.7109375" style="1" customWidth="1"/>
    <col min="13321" max="13321" width="1.7109375" style="1" customWidth="1"/>
    <col min="13322" max="13322" width="18.7109375" style="1" customWidth="1"/>
    <col min="13323" max="13323" width="1.7109375" style="1" customWidth="1"/>
    <col min="13324" max="13324" width="17.85546875" style="1" customWidth="1"/>
    <col min="13325" max="13325" width="19.7109375" style="1" customWidth="1"/>
    <col min="13326" max="13570" width="11.42578125" style="1"/>
    <col min="13571" max="13571" width="0.7109375" style="1" customWidth="1"/>
    <col min="13572" max="13572" width="35.42578125" style="1" customWidth="1"/>
    <col min="13573" max="13573" width="6" style="1" customWidth="1"/>
    <col min="13574" max="13574" width="18.7109375" style="1" customWidth="1"/>
    <col min="13575" max="13575" width="1.7109375" style="1" customWidth="1"/>
    <col min="13576" max="13576" width="18.7109375" style="1" customWidth="1"/>
    <col min="13577" max="13577" width="1.7109375" style="1" customWidth="1"/>
    <col min="13578" max="13578" width="18.7109375" style="1" customWidth="1"/>
    <col min="13579" max="13579" width="1.7109375" style="1" customWidth="1"/>
    <col min="13580" max="13580" width="17.85546875" style="1" customWidth="1"/>
    <col min="13581" max="13581" width="19.7109375" style="1" customWidth="1"/>
    <col min="13582" max="13826" width="11.42578125" style="1"/>
    <col min="13827" max="13827" width="0.7109375" style="1" customWidth="1"/>
    <col min="13828" max="13828" width="35.42578125" style="1" customWidth="1"/>
    <col min="13829" max="13829" width="6" style="1" customWidth="1"/>
    <col min="13830" max="13830" width="18.7109375" style="1" customWidth="1"/>
    <col min="13831" max="13831" width="1.7109375" style="1" customWidth="1"/>
    <col min="13832" max="13832" width="18.7109375" style="1" customWidth="1"/>
    <col min="13833" max="13833" width="1.7109375" style="1" customWidth="1"/>
    <col min="13834" max="13834" width="18.7109375" style="1" customWidth="1"/>
    <col min="13835" max="13835" width="1.7109375" style="1" customWidth="1"/>
    <col min="13836" max="13836" width="17.85546875" style="1" customWidth="1"/>
    <col min="13837" max="13837" width="19.7109375" style="1" customWidth="1"/>
    <col min="13838" max="14082" width="11.42578125" style="1"/>
    <col min="14083" max="14083" width="0.7109375" style="1" customWidth="1"/>
    <col min="14084" max="14084" width="35.42578125" style="1" customWidth="1"/>
    <col min="14085" max="14085" width="6" style="1" customWidth="1"/>
    <col min="14086" max="14086" width="18.7109375" style="1" customWidth="1"/>
    <col min="14087" max="14087" width="1.7109375" style="1" customWidth="1"/>
    <col min="14088" max="14088" width="18.7109375" style="1" customWidth="1"/>
    <col min="14089" max="14089" width="1.7109375" style="1" customWidth="1"/>
    <col min="14090" max="14090" width="18.7109375" style="1" customWidth="1"/>
    <col min="14091" max="14091" width="1.7109375" style="1" customWidth="1"/>
    <col min="14092" max="14092" width="17.85546875" style="1" customWidth="1"/>
    <col min="14093" max="14093" width="19.7109375" style="1" customWidth="1"/>
    <col min="14094" max="14338" width="11.42578125" style="1"/>
    <col min="14339" max="14339" width="0.7109375" style="1" customWidth="1"/>
    <col min="14340" max="14340" width="35.42578125" style="1" customWidth="1"/>
    <col min="14341" max="14341" width="6" style="1" customWidth="1"/>
    <col min="14342" max="14342" width="18.7109375" style="1" customWidth="1"/>
    <col min="14343" max="14343" width="1.7109375" style="1" customWidth="1"/>
    <col min="14344" max="14344" width="18.7109375" style="1" customWidth="1"/>
    <col min="14345" max="14345" width="1.7109375" style="1" customWidth="1"/>
    <col min="14346" max="14346" width="18.7109375" style="1" customWidth="1"/>
    <col min="14347" max="14347" width="1.7109375" style="1" customWidth="1"/>
    <col min="14348" max="14348" width="17.85546875" style="1" customWidth="1"/>
    <col min="14349" max="14349" width="19.7109375" style="1" customWidth="1"/>
    <col min="14350" max="14594" width="11.42578125" style="1"/>
    <col min="14595" max="14595" width="0.7109375" style="1" customWidth="1"/>
    <col min="14596" max="14596" width="35.42578125" style="1" customWidth="1"/>
    <col min="14597" max="14597" width="6" style="1" customWidth="1"/>
    <col min="14598" max="14598" width="18.7109375" style="1" customWidth="1"/>
    <col min="14599" max="14599" width="1.7109375" style="1" customWidth="1"/>
    <col min="14600" max="14600" width="18.7109375" style="1" customWidth="1"/>
    <col min="14601" max="14601" width="1.7109375" style="1" customWidth="1"/>
    <col min="14602" max="14602" width="18.7109375" style="1" customWidth="1"/>
    <col min="14603" max="14603" width="1.7109375" style="1" customWidth="1"/>
    <col min="14604" max="14604" width="17.85546875" style="1" customWidth="1"/>
    <col min="14605" max="14605" width="19.7109375" style="1" customWidth="1"/>
    <col min="14606" max="14850" width="11.42578125" style="1"/>
    <col min="14851" max="14851" width="0.7109375" style="1" customWidth="1"/>
    <col min="14852" max="14852" width="35.42578125" style="1" customWidth="1"/>
    <col min="14853" max="14853" width="6" style="1" customWidth="1"/>
    <col min="14854" max="14854" width="18.7109375" style="1" customWidth="1"/>
    <col min="14855" max="14855" width="1.7109375" style="1" customWidth="1"/>
    <col min="14856" max="14856" width="18.7109375" style="1" customWidth="1"/>
    <col min="14857" max="14857" width="1.7109375" style="1" customWidth="1"/>
    <col min="14858" max="14858" width="18.7109375" style="1" customWidth="1"/>
    <col min="14859" max="14859" width="1.7109375" style="1" customWidth="1"/>
    <col min="14860" max="14860" width="17.85546875" style="1" customWidth="1"/>
    <col min="14861" max="14861" width="19.7109375" style="1" customWidth="1"/>
    <col min="14862" max="15106" width="11.42578125" style="1"/>
    <col min="15107" max="15107" width="0.7109375" style="1" customWidth="1"/>
    <col min="15108" max="15108" width="35.42578125" style="1" customWidth="1"/>
    <col min="15109" max="15109" width="6" style="1" customWidth="1"/>
    <col min="15110" max="15110" width="18.7109375" style="1" customWidth="1"/>
    <col min="15111" max="15111" width="1.7109375" style="1" customWidth="1"/>
    <col min="15112" max="15112" width="18.7109375" style="1" customWidth="1"/>
    <col min="15113" max="15113" width="1.7109375" style="1" customWidth="1"/>
    <col min="15114" max="15114" width="18.7109375" style="1" customWidth="1"/>
    <col min="15115" max="15115" width="1.7109375" style="1" customWidth="1"/>
    <col min="15116" max="15116" width="17.85546875" style="1" customWidth="1"/>
    <col min="15117" max="15117" width="19.7109375" style="1" customWidth="1"/>
    <col min="15118" max="15362" width="11.42578125" style="1"/>
    <col min="15363" max="15363" width="0.7109375" style="1" customWidth="1"/>
    <col min="15364" max="15364" width="35.42578125" style="1" customWidth="1"/>
    <col min="15365" max="15365" width="6" style="1" customWidth="1"/>
    <col min="15366" max="15366" width="18.7109375" style="1" customWidth="1"/>
    <col min="15367" max="15367" width="1.7109375" style="1" customWidth="1"/>
    <col min="15368" max="15368" width="18.7109375" style="1" customWidth="1"/>
    <col min="15369" max="15369" width="1.7109375" style="1" customWidth="1"/>
    <col min="15370" max="15370" width="18.7109375" style="1" customWidth="1"/>
    <col min="15371" max="15371" width="1.7109375" style="1" customWidth="1"/>
    <col min="15372" max="15372" width="17.85546875" style="1" customWidth="1"/>
    <col min="15373" max="15373" width="19.7109375" style="1" customWidth="1"/>
    <col min="15374" max="15618" width="11.42578125" style="1"/>
    <col min="15619" max="15619" width="0.7109375" style="1" customWidth="1"/>
    <col min="15620" max="15620" width="35.42578125" style="1" customWidth="1"/>
    <col min="15621" max="15621" width="6" style="1" customWidth="1"/>
    <col min="15622" max="15622" width="18.7109375" style="1" customWidth="1"/>
    <col min="15623" max="15623" width="1.7109375" style="1" customWidth="1"/>
    <col min="15624" max="15624" width="18.7109375" style="1" customWidth="1"/>
    <col min="15625" max="15625" width="1.7109375" style="1" customWidth="1"/>
    <col min="15626" max="15626" width="18.7109375" style="1" customWidth="1"/>
    <col min="15627" max="15627" width="1.7109375" style="1" customWidth="1"/>
    <col min="15628" max="15628" width="17.85546875" style="1" customWidth="1"/>
    <col min="15629" max="15629" width="19.7109375" style="1" customWidth="1"/>
    <col min="15630" max="15874" width="11.42578125" style="1"/>
    <col min="15875" max="15875" width="0.7109375" style="1" customWidth="1"/>
    <col min="15876" max="15876" width="35.42578125" style="1" customWidth="1"/>
    <col min="15877" max="15877" width="6" style="1" customWidth="1"/>
    <col min="15878" max="15878" width="18.7109375" style="1" customWidth="1"/>
    <col min="15879" max="15879" width="1.7109375" style="1" customWidth="1"/>
    <col min="15880" max="15880" width="18.7109375" style="1" customWidth="1"/>
    <col min="15881" max="15881" width="1.7109375" style="1" customWidth="1"/>
    <col min="15882" max="15882" width="18.7109375" style="1" customWidth="1"/>
    <col min="15883" max="15883" width="1.7109375" style="1" customWidth="1"/>
    <col min="15884" max="15884" width="17.85546875" style="1" customWidth="1"/>
    <col min="15885" max="15885" width="19.7109375" style="1" customWidth="1"/>
    <col min="15886" max="16130" width="11.42578125" style="1"/>
    <col min="16131" max="16131" width="0.7109375" style="1" customWidth="1"/>
    <col min="16132" max="16132" width="35.42578125" style="1" customWidth="1"/>
    <col min="16133" max="16133" width="6" style="1" customWidth="1"/>
    <col min="16134" max="16134" width="18.7109375" style="1" customWidth="1"/>
    <col min="16135" max="16135" width="1.7109375" style="1" customWidth="1"/>
    <col min="16136" max="16136" width="18.7109375" style="1" customWidth="1"/>
    <col min="16137" max="16137" width="1.7109375" style="1" customWidth="1"/>
    <col min="16138" max="16138" width="18.7109375" style="1" customWidth="1"/>
    <col min="16139" max="16139" width="1.7109375" style="1" customWidth="1"/>
    <col min="16140" max="16140" width="17.85546875" style="1" customWidth="1"/>
    <col min="16141" max="16141" width="19.7109375" style="1" customWidth="1"/>
    <col min="16142" max="16384" width="11.42578125" style="1"/>
  </cols>
  <sheetData>
    <row r="2" spans="4:17" ht="13.5" thickBot="1"/>
    <row r="3" spans="4:17" ht="36" customHeight="1" thickBot="1">
      <c r="D3" s="87" t="s">
        <v>29</v>
      </c>
      <c r="E3" s="88"/>
      <c r="F3" s="88"/>
      <c r="G3" s="88"/>
      <c r="H3" s="88"/>
      <c r="I3" s="88"/>
      <c r="J3" s="88"/>
      <c r="K3" s="89"/>
      <c r="L3" s="9"/>
    </row>
    <row r="4" spans="4:17" ht="15" customHeight="1">
      <c r="D4" s="32"/>
      <c r="E4" s="33"/>
      <c r="F4" s="19"/>
      <c r="G4" s="19"/>
      <c r="H4" s="19"/>
      <c r="I4" s="19"/>
      <c r="J4" s="19"/>
      <c r="K4" s="34"/>
      <c r="L4" s="9"/>
    </row>
    <row r="5" spans="4:17" ht="25.15" customHeight="1">
      <c r="D5" s="90"/>
      <c r="E5" s="91"/>
      <c r="F5" s="92" t="s">
        <v>0</v>
      </c>
      <c r="G5" s="93"/>
      <c r="H5" s="92" t="s">
        <v>1</v>
      </c>
      <c r="I5" s="93"/>
      <c r="J5" s="92" t="s">
        <v>2</v>
      </c>
      <c r="K5" s="94"/>
      <c r="L5" s="9"/>
    </row>
    <row r="6" spans="4:17" ht="25.15" customHeight="1">
      <c r="D6" s="35" t="s">
        <v>23</v>
      </c>
      <c r="E6" s="3" t="s">
        <v>3</v>
      </c>
      <c r="F6" s="4">
        <v>232316865.74000001</v>
      </c>
      <c r="G6" s="5"/>
      <c r="H6" s="6">
        <v>4262.66</v>
      </c>
      <c r="I6" s="5"/>
      <c r="J6" s="7">
        <f>SUM(F6:H6)</f>
        <v>232321128.40000001</v>
      </c>
      <c r="K6" s="36"/>
      <c r="L6" s="12"/>
      <c r="M6" s="13"/>
      <c r="N6" s="76"/>
      <c r="O6" s="76"/>
    </row>
    <row r="7" spans="4:17" ht="25.15" customHeight="1">
      <c r="D7" s="35" t="s">
        <v>4</v>
      </c>
      <c r="E7" s="3" t="s">
        <v>5</v>
      </c>
      <c r="F7" s="74">
        <v>7242599385.0600004</v>
      </c>
      <c r="G7" s="5"/>
      <c r="H7" s="74">
        <v>1183141.1499999999</v>
      </c>
      <c r="I7" s="5"/>
      <c r="J7" s="7">
        <f>F7+H7</f>
        <v>7243782526.21</v>
      </c>
      <c r="K7" s="36"/>
      <c r="L7" s="12"/>
      <c r="M7" s="13"/>
      <c r="N7" s="76"/>
      <c r="O7" s="76"/>
    </row>
    <row r="8" spans="4:17" ht="25.15" customHeight="1">
      <c r="D8" s="35" t="s">
        <v>6</v>
      </c>
      <c r="E8" s="3" t="s">
        <v>7</v>
      </c>
      <c r="F8" s="74">
        <v>7407838890.9700003</v>
      </c>
      <c r="G8" s="5"/>
      <c r="H8" s="74">
        <v>1165173.99</v>
      </c>
      <c r="I8" s="5"/>
      <c r="J8" s="7">
        <f>F8+H8</f>
        <v>7409004064.96</v>
      </c>
      <c r="K8" s="36"/>
      <c r="L8" s="12"/>
      <c r="M8" s="13"/>
      <c r="N8" s="76"/>
      <c r="O8" s="76"/>
    </row>
    <row r="9" spans="4:17" ht="25.15" customHeight="1">
      <c r="D9" s="37" t="s">
        <v>30</v>
      </c>
      <c r="E9" s="3" t="s">
        <v>8</v>
      </c>
      <c r="F9" s="4">
        <f>SUM(F6+F7-F8)</f>
        <v>67077359.829999924</v>
      </c>
      <c r="G9" s="5"/>
      <c r="H9" s="6">
        <f>SUM(H6+H7-H8)</f>
        <v>22229.819999999832</v>
      </c>
      <c r="I9" s="5"/>
      <c r="J9" s="7">
        <f>J6+J7-J8</f>
        <v>67099589.649999619</v>
      </c>
      <c r="K9" s="36"/>
      <c r="L9" s="12"/>
      <c r="M9" s="13"/>
      <c r="N9" s="76"/>
      <c r="O9" s="76"/>
    </row>
    <row r="10" spans="4:17" ht="12" customHeight="1" thickBot="1">
      <c r="D10" s="38" t="s">
        <v>9</v>
      </c>
      <c r="E10" s="39"/>
      <c r="F10" s="40"/>
      <c r="G10" s="41"/>
      <c r="H10" s="41"/>
      <c r="I10" s="41"/>
      <c r="J10" s="41"/>
      <c r="K10" s="42"/>
      <c r="L10" s="12"/>
      <c r="M10" s="13"/>
      <c r="N10" s="13"/>
      <c r="O10" s="13"/>
      <c r="P10" s="13"/>
      <c r="Q10" s="13"/>
    </row>
    <row r="11" spans="4:17" ht="28.15" customHeight="1" thickBot="1">
      <c r="D11" s="10"/>
      <c r="E11" s="11"/>
      <c r="F11" s="12"/>
      <c r="G11" s="12"/>
      <c r="H11" s="12"/>
      <c r="I11" s="12"/>
      <c r="J11" s="13"/>
    </row>
    <row r="12" spans="4:17" ht="31.15" customHeight="1">
      <c r="D12" s="84" t="s">
        <v>26</v>
      </c>
      <c r="E12" s="85"/>
      <c r="F12" s="85"/>
      <c r="G12" s="85"/>
      <c r="H12" s="85"/>
      <c r="I12" s="85"/>
      <c r="J12" s="85"/>
      <c r="K12" s="85"/>
      <c r="L12" s="85"/>
      <c r="M12" s="85"/>
      <c r="N12" s="86"/>
    </row>
    <row r="13" spans="4:17" ht="32.450000000000003" customHeight="1">
      <c r="D13" s="98" t="s">
        <v>12</v>
      </c>
      <c r="E13" s="96"/>
      <c r="F13" s="24" t="s">
        <v>13</v>
      </c>
      <c r="G13" s="95" t="s">
        <v>14</v>
      </c>
      <c r="H13" s="96"/>
      <c r="I13" s="95" t="s">
        <v>15</v>
      </c>
      <c r="J13" s="96"/>
      <c r="K13" s="95" t="s">
        <v>27</v>
      </c>
      <c r="L13" s="96"/>
      <c r="M13" s="95" t="s">
        <v>28</v>
      </c>
      <c r="N13" s="97"/>
    </row>
    <row r="14" spans="4:17" ht="25.15" customHeight="1">
      <c r="D14" s="62" t="s">
        <v>19</v>
      </c>
      <c r="E14" s="63"/>
      <c r="F14" s="64">
        <f>'[1]todo junto borrador'!D17</f>
        <v>43560</v>
      </c>
      <c r="G14" s="65"/>
      <c r="H14" s="26">
        <v>50000000</v>
      </c>
      <c r="I14" s="65"/>
      <c r="J14" s="66"/>
      <c r="K14" s="65"/>
      <c r="L14" s="66"/>
      <c r="M14" s="65"/>
      <c r="N14" s="43">
        <v>50000000</v>
      </c>
    </row>
    <row r="15" spans="4:17" ht="25.15" customHeight="1">
      <c r="D15" s="67" t="s">
        <v>17</v>
      </c>
      <c r="E15" s="68"/>
      <c r="F15" s="64">
        <f>'[1]todo junto borrador'!D18</f>
        <v>43571</v>
      </c>
      <c r="G15" s="65"/>
      <c r="H15" s="26">
        <v>100000000</v>
      </c>
      <c r="I15" s="65"/>
      <c r="J15" s="66"/>
      <c r="K15" s="65"/>
      <c r="L15" s="66"/>
      <c r="M15" s="65"/>
      <c r="N15" s="43">
        <v>100000000</v>
      </c>
    </row>
    <row r="16" spans="4:17" ht="25.15" customHeight="1">
      <c r="D16" s="67" t="s">
        <v>18</v>
      </c>
      <c r="E16" s="68"/>
      <c r="F16" s="64">
        <f>'[1]todo junto borrador'!D19</f>
        <v>43571</v>
      </c>
      <c r="G16" s="65"/>
      <c r="H16" s="26">
        <v>250000000</v>
      </c>
      <c r="I16" s="65"/>
      <c r="J16" s="66"/>
      <c r="K16" s="65"/>
      <c r="L16" s="66"/>
      <c r="M16" s="65"/>
      <c r="N16" s="43">
        <v>250000000</v>
      </c>
    </row>
    <row r="17" spans="4:14" ht="25.15" customHeight="1">
      <c r="D17" s="67" t="s">
        <v>24</v>
      </c>
      <c r="E17" s="68"/>
      <c r="F17" s="64">
        <v>43682</v>
      </c>
      <c r="H17" s="26">
        <v>5000000</v>
      </c>
      <c r="I17" s="65"/>
      <c r="J17" s="66"/>
      <c r="K17" s="65"/>
      <c r="L17" s="66"/>
      <c r="M17" s="65"/>
      <c r="N17" s="43">
        <v>5000000</v>
      </c>
    </row>
    <row r="18" spans="4:14" ht="25.15" customHeight="1">
      <c r="D18" s="67" t="s">
        <v>17</v>
      </c>
      <c r="E18" s="68"/>
      <c r="F18" s="64">
        <v>43683</v>
      </c>
      <c r="H18" s="26">
        <v>80400000</v>
      </c>
      <c r="I18" s="65"/>
      <c r="J18" s="66"/>
      <c r="K18" s="65"/>
      <c r="L18" s="66"/>
      <c r="M18" s="65"/>
      <c r="N18" s="43">
        <v>80400000</v>
      </c>
    </row>
    <row r="19" spans="4:14" ht="25.15" customHeight="1">
      <c r="D19" s="62" t="s">
        <v>19</v>
      </c>
      <c r="E19" s="63"/>
      <c r="F19" s="64">
        <f>'[1]todo junto borrador'!D20</f>
        <v>43798</v>
      </c>
      <c r="G19" s="65"/>
      <c r="H19" s="26">
        <v>50000000</v>
      </c>
      <c r="I19" s="65"/>
      <c r="J19" s="66"/>
      <c r="K19" s="65"/>
      <c r="L19" s="66"/>
      <c r="M19" s="65"/>
      <c r="N19" s="43">
        <v>50000000</v>
      </c>
    </row>
    <row r="20" spans="4:14" ht="25.15" customHeight="1">
      <c r="D20" s="62" t="s">
        <v>16</v>
      </c>
      <c r="E20" s="63"/>
      <c r="F20" s="69">
        <f>'[1]todo junto borrador'!D21</f>
        <v>43801</v>
      </c>
      <c r="G20" s="70"/>
      <c r="H20" s="26">
        <v>12000000</v>
      </c>
      <c r="I20" s="70"/>
      <c r="J20" s="71"/>
      <c r="K20" s="70"/>
      <c r="L20" s="26"/>
      <c r="M20" s="8"/>
      <c r="N20" s="43">
        <v>12000000</v>
      </c>
    </row>
    <row r="21" spans="4:14" ht="25.15" customHeight="1">
      <c r="D21" s="67" t="s">
        <v>17</v>
      </c>
      <c r="E21" s="68"/>
      <c r="F21" s="69">
        <f>'[1]todo junto borrador'!D22</f>
        <v>43801</v>
      </c>
      <c r="G21" s="70"/>
      <c r="H21" s="26">
        <v>24000000</v>
      </c>
      <c r="I21" s="70"/>
      <c r="J21" s="71"/>
      <c r="K21" s="70"/>
      <c r="L21" s="26"/>
      <c r="M21" s="8"/>
      <c r="N21" s="43">
        <v>24000000</v>
      </c>
    </row>
    <row r="22" spans="4:14" s="19" customFormat="1" ht="25.15" customHeight="1">
      <c r="D22" s="72" t="s">
        <v>24</v>
      </c>
      <c r="E22" s="73"/>
      <c r="F22" s="69">
        <f>'[1]todo junto borrador'!D23</f>
        <v>43801</v>
      </c>
      <c r="G22" s="70"/>
      <c r="H22" s="26">
        <v>10000000</v>
      </c>
      <c r="I22" s="70"/>
      <c r="J22" s="71"/>
      <c r="K22" s="70"/>
      <c r="L22" s="26"/>
      <c r="M22" s="8"/>
      <c r="N22" s="43">
        <v>10000000</v>
      </c>
    </row>
    <row r="23" spans="4:14" s="19" customFormat="1" ht="25.15" customHeight="1">
      <c r="D23" s="62" t="s">
        <v>25</v>
      </c>
      <c r="E23" s="63"/>
      <c r="F23" s="69">
        <f>'[1]todo junto borrador'!D24</f>
        <v>43801</v>
      </c>
      <c r="G23" s="70"/>
      <c r="H23" s="26">
        <v>55000000</v>
      </c>
      <c r="I23" s="70"/>
      <c r="J23" s="71"/>
      <c r="K23" s="70"/>
      <c r="L23" s="26"/>
      <c r="M23" s="8"/>
      <c r="N23" s="43">
        <v>55000000</v>
      </c>
    </row>
    <row r="24" spans="4:14" s="25" customFormat="1" ht="25.15" customHeight="1" thickBot="1">
      <c r="D24" s="82" t="s">
        <v>2</v>
      </c>
      <c r="E24" s="83"/>
      <c r="F24" s="83"/>
      <c r="G24" s="44">
        <f>SUM(G14:G23)</f>
        <v>0</v>
      </c>
      <c r="H24" s="45">
        <f>SUM(H14:H23)</f>
        <v>636400000</v>
      </c>
      <c r="I24" s="44"/>
      <c r="J24" s="45">
        <f>SUM(J14:J23)</f>
        <v>0</v>
      </c>
      <c r="K24" s="44"/>
      <c r="L24" s="45">
        <v>0</v>
      </c>
      <c r="M24" s="46"/>
      <c r="N24" s="47">
        <f>SUM(N14:N23)</f>
        <v>636400000</v>
      </c>
    </row>
    <row r="25" spans="4:14" ht="12" customHeight="1">
      <c r="F25" s="15"/>
      <c r="G25" s="15"/>
      <c r="H25" s="15"/>
      <c r="I25" s="15"/>
    </row>
    <row r="26" spans="4:14" ht="49.9" customHeight="1" thickBot="1"/>
    <row r="27" spans="4:14" ht="13.5" thickBot="1">
      <c r="D27" s="77" t="s">
        <v>31</v>
      </c>
      <c r="E27" s="78"/>
      <c r="F27" s="78"/>
      <c r="G27" s="78"/>
      <c r="H27" s="78"/>
      <c r="I27" s="78"/>
      <c r="J27" s="78"/>
      <c r="K27" s="78"/>
      <c r="L27" s="78"/>
      <c r="M27" s="79"/>
    </row>
    <row r="28" spans="4:14" ht="15" customHeight="1">
      <c r="D28" s="48"/>
      <c r="E28" s="18"/>
      <c r="F28" s="49"/>
      <c r="G28" s="50"/>
      <c r="H28" s="50"/>
      <c r="I28" s="50"/>
      <c r="J28" s="50"/>
      <c r="K28" s="19"/>
      <c r="L28" s="19"/>
      <c r="M28" s="34"/>
    </row>
    <row r="29" spans="4:14" s="30" customFormat="1" ht="29.45" customHeight="1">
      <c r="D29" s="51"/>
      <c r="E29" s="28"/>
      <c r="F29" s="27" t="s">
        <v>33</v>
      </c>
      <c r="G29" s="29"/>
      <c r="H29" s="27" t="s">
        <v>10</v>
      </c>
      <c r="I29" s="29"/>
      <c r="J29" s="27" t="s">
        <v>11</v>
      </c>
      <c r="K29" s="22"/>
      <c r="L29" s="27" t="s">
        <v>34</v>
      </c>
      <c r="M29" s="52"/>
      <c r="N29" s="31"/>
    </row>
    <row r="30" spans="4:14" ht="25.15" customHeight="1">
      <c r="D30" s="80" t="s">
        <v>20</v>
      </c>
      <c r="E30" s="81"/>
      <c r="F30" s="23">
        <v>681124277.73000002</v>
      </c>
      <c r="G30" s="20"/>
      <c r="H30" s="23">
        <v>223543646.61000001</v>
      </c>
      <c r="I30" s="20"/>
      <c r="J30" s="23">
        <v>37334711.93</v>
      </c>
      <c r="K30" s="21"/>
      <c r="L30" s="23">
        <f>F30+H30-J30</f>
        <v>867333212.41000009</v>
      </c>
      <c r="M30" s="53"/>
    </row>
    <row r="31" spans="4:14" ht="12" customHeight="1" thickBot="1">
      <c r="D31" s="54" t="s">
        <v>21</v>
      </c>
      <c r="E31" s="55"/>
      <c r="F31" s="56"/>
      <c r="G31" s="57"/>
      <c r="H31" s="56"/>
      <c r="I31" s="57"/>
      <c r="J31" s="58"/>
      <c r="K31" s="59"/>
      <c r="L31" s="59"/>
      <c r="M31" s="60"/>
    </row>
    <row r="32" spans="4:14" ht="28.15" customHeight="1" thickBot="1">
      <c r="D32" s="16"/>
      <c r="E32" s="17"/>
      <c r="F32" s="14"/>
      <c r="G32" s="14"/>
      <c r="H32" s="14"/>
      <c r="I32" s="14"/>
      <c r="J32" s="13"/>
    </row>
    <row r="33" spans="4:13" ht="13.5" thickBot="1">
      <c r="D33" s="77" t="s">
        <v>32</v>
      </c>
      <c r="E33" s="78"/>
      <c r="F33" s="78"/>
      <c r="G33" s="78"/>
      <c r="H33" s="78"/>
      <c r="I33" s="78"/>
      <c r="J33" s="78"/>
      <c r="K33" s="78"/>
      <c r="L33" s="78"/>
      <c r="M33" s="79"/>
    </row>
    <row r="34" spans="4:13" ht="15" customHeight="1">
      <c r="D34" s="48"/>
      <c r="E34" s="18"/>
      <c r="F34" s="49"/>
      <c r="G34" s="50"/>
      <c r="H34" s="50"/>
      <c r="I34" s="50"/>
      <c r="J34" s="50"/>
      <c r="K34" s="19"/>
      <c r="L34" s="19"/>
      <c r="M34" s="34"/>
    </row>
    <row r="35" spans="4:13" s="30" customFormat="1" ht="29.45" customHeight="1">
      <c r="D35" s="51"/>
      <c r="E35" s="28"/>
      <c r="F35" s="27" t="s">
        <v>33</v>
      </c>
      <c r="G35" s="29"/>
      <c r="H35" s="27" t="s">
        <v>10</v>
      </c>
      <c r="I35" s="29"/>
      <c r="J35" s="27" t="s">
        <v>11</v>
      </c>
      <c r="K35" s="22"/>
      <c r="L35" s="27" t="s">
        <v>34</v>
      </c>
      <c r="M35" s="52"/>
    </row>
    <row r="36" spans="4:13" ht="25.15" customHeight="1">
      <c r="D36" s="80" t="s">
        <v>22</v>
      </c>
      <c r="E36" s="81"/>
      <c r="F36" s="23">
        <v>29431376.809999999</v>
      </c>
      <c r="G36" s="20"/>
      <c r="H36" s="75">
        <v>0</v>
      </c>
      <c r="I36" s="20"/>
      <c r="J36" s="75">
        <v>0</v>
      </c>
      <c r="K36" s="21"/>
      <c r="L36" s="23">
        <f>F36+H36-J36</f>
        <v>29431376.809999999</v>
      </c>
      <c r="M36" s="53"/>
    </row>
    <row r="37" spans="4:13" ht="12" customHeight="1" thickBot="1">
      <c r="D37" s="54" t="s">
        <v>21</v>
      </c>
      <c r="E37" s="61"/>
      <c r="F37" s="59"/>
      <c r="G37" s="59"/>
      <c r="H37" s="59"/>
      <c r="I37" s="59"/>
      <c r="J37" s="59"/>
      <c r="K37" s="59"/>
      <c r="L37" s="59"/>
      <c r="M37" s="60"/>
    </row>
  </sheetData>
  <mergeCells count="16">
    <mergeCell ref="G13:H13"/>
    <mergeCell ref="I13:J13"/>
    <mergeCell ref="K13:L13"/>
    <mergeCell ref="M13:N13"/>
    <mergeCell ref="D13:E13"/>
    <mergeCell ref="D12:N12"/>
    <mergeCell ref="D3:K3"/>
    <mergeCell ref="D5:E5"/>
    <mergeCell ref="F5:G5"/>
    <mergeCell ref="H5:I5"/>
    <mergeCell ref="J5:K5"/>
    <mergeCell ref="D33:M33"/>
    <mergeCell ref="D36:E36"/>
    <mergeCell ref="D30:E30"/>
    <mergeCell ref="D27:M27"/>
    <mergeCell ref="D24:F24"/>
  </mergeCells>
  <printOptions horizontalCentered="1" verticalCentered="1"/>
  <pageMargins left="0.19685039370078741" right="0.19685039370078741" top="0.19685039370078741" bottom="0.19685039370078741" header="0" footer="0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43"/>
  <sheetViews>
    <sheetView workbookViewId="0">
      <selection activeCell="N9" sqref="N9"/>
    </sheetView>
  </sheetViews>
  <sheetFormatPr baseColWidth="10" defaultRowHeight="15"/>
  <cols>
    <col min="2" max="2" width="25.42578125" bestFit="1" customWidth="1"/>
    <col min="3" max="3" width="4.42578125" bestFit="1" customWidth="1"/>
    <col min="4" max="4" width="15.7109375" bestFit="1" customWidth="1"/>
    <col min="6" max="6" width="15.5703125" bestFit="1" customWidth="1"/>
    <col min="8" max="8" width="15.7109375" bestFit="1" customWidth="1"/>
    <col min="10" max="10" width="14.140625" bestFit="1" customWidth="1"/>
    <col min="12" max="12" width="14.140625" bestFit="1" customWidth="1"/>
  </cols>
  <sheetData>
    <row r="1" spans="1:13">
      <c r="A1" s="99"/>
      <c r="B1" s="99"/>
      <c r="C1" s="100"/>
      <c r="D1" s="99"/>
      <c r="E1" s="99"/>
      <c r="F1" s="99"/>
      <c r="G1" s="99"/>
      <c r="H1" s="99"/>
      <c r="I1" s="99"/>
      <c r="J1" s="99"/>
      <c r="K1" s="99"/>
      <c r="L1" s="99"/>
      <c r="M1" s="99"/>
    </row>
    <row r="2" spans="1:13" ht="15.75" thickBot="1">
      <c r="A2" s="99"/>
      <c r="B2" s="99"/>
      <c r="C2" s="100"/>
      <c r="D2" s="99"/>
      <c r="E2" s="99"/>
      <c r="F2" s="99"/>
      <c r="G2" s="99"/>
      <c r="H2" s="99"/>
      <c r="I2" s="99"/>
      <c r="J2" s="99"/>
      <c r="K2" s="99"/>
      <c r="L2" s="99"/>
      <c r="M2" s="99"/>
    </row>
    <row r="3" spans="1:13" ht="15.75" thickBot="1">
      <c r="A3" s="99"/>
      <c r="B3" s="101" t="s">
        <v>35</v>
      </c>
      <c r="C3" s="102"/>
      <c r="D3" s="102"/>
      <c r="E3" s="102"/>
      <c r="F3" s="102"/>
      <c r="G3" s="102"/>
      <c r="H3" s="102"/>
      <c r="I3" s="103"/>
      <c r="J3" s="104"/>
      <c r="K3" s="99"/>
      <c r="L3" s="99"/>
      <c r="M3" s="99"/>
    </row>
    <row r="4" spans="1:13">
      <c r="A4" s="99"/>
      <c r="B4" s="105"/>
      <c r="C4" s="106"/>
      <c r="D4" s="107"/>
      <c r="E4" s="107"/>
      <c r="F4" s="107"/>
      <c r="G4" s="107"/>
      <c r="H4" s="107"/>
      <c r="I4" s="108"/>
      <c r="J4" s="104"/>
      <c r="K4" s="99"/>
      <c r="L4" s="99"/>
      <c r="M4" s="99"/>
    </row>
    <row r="5" spans="1:13">
      <c r="A5" s="99"/>
      <c r="B5" s="109"/>
      <c r="C5" s="110"/>
      <c r="D5" s="111" t="s">
        <v>0</v>
      </c>
      <c r="E5" s="112"/>
      <c r="F5" s="111" t="s">
        <v>1</v>
      </c>
      <c r="G5" s="112"/>
      <c r="H5" s="111" t="s">
        <v>2</v>
      </c>
      <c r="I5" s="113"/>
      <c r="J5" s="104"/>
      <c r="K5" s="99"/>
      <c r="L5" s="99"/>
      <c r="M5" s="99"/>
    </row>
    <row r="6" spans="1:13">
      <c r="A6" s="99"/>
      <c r="B6" s="114" t="s">
        <v>23</v>
      </c>
      <c r="C6" s="115" t="s">
        <v>3</v>
      </c>
      <c r="D6" s="116">
        <v>232316865.74000001</v>
      </c>
      <c r="E6" s="117"/>
      <c r="F6" s="118">
        <v>4262.66</v>
      </c>
      <c r="G6" s="117"/>
      <c r="H6" s="118">
        <v>232321128.40000001</v>
      </c>
      <c r="I6" s="119"/>
      <c r="J6" s="104"/>
      <c r="K6" s="99"/>
      <c r="L6" s="120"/>
      <c r="M6" s="120"/>
    </row>
    <row r="7" spans="1:13">
      <c r="A7" s="99"/>
      <c r="B7" s="114" t="s">
        <v>4</v>
      </c>
      <c r="C7" s="115" t="s">
        <v>5</v>
      </c>
      <c r="D7" s="121">
        <v>15367747195.450001</v>
      </c>
      <c r="E7" s="117"/>
      <c r="F7" s="121">
        <v>2606526.21</v>
      </c>
      <c r="G7" s="117"/>
      <c r="H7" s="118">
        <f>D7+F7</f>
        <v>15370353721.66</v>
      </c>
      <c r="I7" s="119"/>
      <c r="J7" s="104"/>
      <c r="K7" s="99"/>
      <c r="L7" s="120"/>
      <c r="M7" s="120"/>
    </row>
    <row r="8" spans="1:13">
      <c r="A8" s="99"/>
      <c r="B8" s="114" t="s">
        <v>6</v>
      </c>
      <c r="C8" s="115" t="s">
        <v>7</v>
      </c>
      <c r="D8" s="121">
        <v>15591317324.25</v>
      </c>
      <c r="E8" s="117"/>
      <c r="F8" s="121">
        <v>2596734.61</v>
      </c>
      <c r="G8" s="117"/>
      <c r="H8" s="118">
        <f>D8+F8</f>
        <v>15593914058.860001</v>
      </c>
      <c r="I8" s="119"/>
      <c r="J8" s="104"/>
      <c r="K8" s="99"/>
      <c r="L8" s="120"/>
      <c r="M8" s="120"/>
    </row>
    <row r="9" spans="1:13">
      <c r="A9" s="99"/>
      <c r="B9" s="122" t="s">
        <v>36</v>
      </c>
      <c r="C9" s="115" t="s">
        <v>8</v>
      </c>
      <c r="D9" s="116">
        <f>SUM(D6+D7-D8)</f>
        <v>8746736.9400005341</v>
      </c>
      <c r="E9" s="117"/>
      <c r="F9" s="118">
        <f>SUM(F6+F7-F8)</f>
        <v>14054.260000000242</v>
      </c>
      <c r="G9" s="117"/>
      <c r="H9" s="118">
        <f>H6+H7-H8</f>
        <v>8760791.1999988556</v>
      </c>
      <c r="I9" s="119"/>
      <c r="J9" s="104"/>
      <c r="K9" s="99"/>
      <c r="L9" s="120"/>
      <c r="M9" s="120"/>
    </row>
    <row r="10" spans="1:13" ht="15.75" thickBot="1">
      <c r="A10" s="99"/>
      <c r="B10" s="123" t="s">
        <v>9</v>
      </c>
      <c r="C10" s="124"/>
      <c r="D10" s="125"/>
      <c r="E10" s="126"/>
      <c r="F10" s="126"/>
      <c r="G10" s="126"/>
      <c r="H10" s="126"/>
      <c r="I10" s="127"/>
      <c r="J10" s="104"/>
      <c r="K10" s="99"/>
      <c r="L10" s="99"/>
      <c r="M10" s="99"/>
    </row>
    <row r="11" spans="1:13" ht="15.75" thickBot="1">
      <c r="A11" s="99"/>
      <c r="B11" s="128"/>
      <c r="C11" s="129"/>
      <c r="D11" s="104"/>
      <c r="E11" s="104"/>
      <c r="F11" s="104"/>
      <c r="G11" s="104"/>
      <c r="H11" s="99"/>
      <c r="I11" s="99"/>
      <c r="J11" s="99"/>
      <c r="K11" s="99"/>
      <c r="L11" s="99"/>
      <c r="M11" s="99"/>
    </row>
    <row r="12" spans="1:13">
      <c r="A12" s="99"/>
      <c r="B12" s="130" t="s">
        <v>37</v>
      </c>
      <c r="C12" s="131"/>
      <c r="D12" s="131"/>
      <c r="E12" s="131"/>
      <c r="F12" s="131"/>
      <c r="G12" s="131"/>
      <c r="H12" s="131"/>
      <c r="I12" s="131"/>
      <c r="J12" s="131"/>
      <c r="K12" s="131"/>
      <c r="L12" s="132"/>
      <c r="M12" s="99"/>
    </row>
    <row r="13" spans="1:13" ht="24">
      <c r="A13" s="99"/>
      <c r="B13" s="133" t="s">
        <v>12</v>
      </c>
      <c r="C13" s="134"/>
      <c r="D13" s="135" t="s">
        <v>13</v>
      </c>
      <c r="E13" s="136" t="s">
        <v>14</v>
      </c>
      <c r="F13" s="134"/>
      <c r="G13" s="136" t="s">
        <v>15</v>
      </c>
      <c r="H13" s="134"/>
      <c r="I13" s="136" t="s">
        <v>38</v>
      </c>
      <c r="J13" s="134"/>
      <c r="K13" s="136" t="s">
        <v>39</v>
      </c>
      <c r="L13" s="137"/>
      <c r="M13" s="99"/>
    </row>
    <row r="14" spans="1:13">
      <c r="A14" s="99"/>
      <c r="B14" s="138" t="s">
        <v>19</v>
      </c>
      <c r="C14" s="139"/>
      <c r="D14" s="140">
        <v>43560</v>
      </c>
      <c r="E14" s="141"/>
      <c r="F14" s="142">
        <v>50000000</v>
      </c>
      <c r="G14" s="141"/>
      <c r="H14" s="142">
        <v>50000000</v>
      </c>
      <c r="I14" s="141"/>
      <c r="J14" s="142">
        <v>0</v>
      </c>
      <c r="K14" s="141"/>
      <c r="L14" s="143">
        <f t="shared" ref="L14:L23" si="0">F14-H14-J14</f>
        <v>0</v>
      </c>
      <c r="M14" s="99"/>
    </row>
    <row r="15" spans="1:13">
      <c r="A15" s="99"/>
      <c r="B15" s="144" t="s">
        <v>17</v>
      </c>
      <c r="C15" s="145"/>
      <c r="D15" s="140">
        <v>43571</v>
      </c>
      <c r="E15" s="141"/>
      <c r="F15" s="142">
        <v>100000000</v>
      </c>
      <c r="G15" s="141"/>
      <c r="H15" s="142">
        <v>100000000</v>
      </c>
      <c r="I15" s="141"/>
      <c r="J15" s="146">
        <v>0</v>
      </c>
      <c r="K15" s="141"/>
      <c r="L15" s="143">
        <f t="shared" si="0"/>
        <v>0</v>
      </c>
      <c r="M15" s="99"/>
    </row>
    <row r="16" spans="1:13">
      <c r="A16" s="99"/>
      <c r="B16" s="144" t="s">
        <v>18</v>
      </c>
      <c r="C16" s="145"/>
      <c r="D16" s="140">
        <v>43571</v>
      </c>
      <c r="E16" s="141"/>
      <c r="F16" s="142">
        <v>250000000</v>
      </c>
      <c r="G16" s="141"/>
      <c r="H16" s="142">
        <v>250000000</v>
      </c>
      <c r="I16" s="141"/>
      <c r="J16" s="146">
        <v>0</v>
      </c>
      <c r="K16" s="141"/>
      <c r="L16" s="143">
        <f t="shared" si="0"/>
        <v>0</v>
      </c>
      <c r="M16" s="99"/>
    </row>
    <row r="17" spans="1:13">
      <c r="A17" s="99"/>
      <c r="B17" s="147" t="s">
        <v>24</v>
      </c>
      <c r="C17" s="145"/>
      <c r="D17" s="148">
        <v>43682</v>
      </c>
      <c r="E17" s="107"/>
      <c r="F17" s="149">
        <v>5000000</v>
      </c>
      <c r="G17" s="141"/>
      <c r="H17" s="142"/>
      <c r="I17" s="141"/>
      <c r="J17" s="142">
        <v>0</v>
      </c>
      <c r="K17" s="141"/>
      <c r="L17" s="143">
        <f t="shared" si="0"/>
        <v>5000000</v>
      </c>
      <c r="M17" s="99"/>
    </row>
    <row r="18" spans="1:13">
      <c r="A18" s="99"/>
      <c r="B18" s="150" t="s">
        <v>17</v>
      </c>
      <c r="C18" s="145"/>
      <c r="D18" s="148">
        <v>43683</v>
      </c>
      <c r="E18" s="107"/>
      <c r="F18" s="142">
        <v>80400000</v>
      </c>
      <c r="G18" s="141"/>
      <c r="H18" s="142"/>
      <c r="I18" s="141"/>
      <c r="J18" s="142">
        <v>0</v>
      </c>
      <c r="K18" s="141"/>
      <c r="L18" s="143">
        <f t="shared" si="0"/>
        <v>80400000</v>
      </c>
      <c r="M18" s="99"/>
    </row>
    <row r="19" spans="1:13">
      <c r="A19" s="99"/>
      <c r="B19" s="138" t="s">
        <v>19</v>
      </c>
      <c r="C19" s="139"/>
      <c r="D19" s="140">
        <v>43798</v>
      </c>
      <c r="E19" s="141"/>
      <c r="F19" s="149">
        <v>50000000</v>
      </c>
      <c r="G19" s="141"/>
      <c r="H19" s="142"/>
      <c r="I19" s="141"/>
      <c r="J19" s="146">
        <v>20000000</v>
      </c>
      <c r="K19" s="141"/>
      <c r="L19" s="143">
        <f t="shared" si="0"/>
        <v>30000000</v>
      </c>
      <c r="M19" s="99"/>
    </row>
    <row r="20" spans="1:13">
      <c r="A20" s="99"/>
      <c r="B20" s="138" t="s">
        <v>16</v>
      </c>
      <c r="C20" s="139"/>
      <c r="D20" s="148">
        <v>43801</v>
      </c>
      <c r="E20" s="151"/>
      <c r="F20" s="142">
        <v>12000000</v>
      </c>
      <c r="G20" s="151"/>
      <c r="H20" s="142"/>
      <c r="I20" s="151"/>
      <c r="J20" s="142">
        <v>1652741.27</v>
      </c>
      <c r="K20" s="152"/>
      <c r="L20" s="143">
        <f t="shared" si="0"/>
        <v>10347258.73</v>
      </c>
      <c r="M20" s="99"/>
    </row>
    <row r="21" spans="1:13">
      <c r="A21" s="99"/>
      <c r="B21" s="144" t="s">
        <v>17</v>
      </c>
      <c r="C21" s="145"/>
      <c r="D21" s="148">
        <v>43801</v>
      </c>
      <c r="E21" s="151"/>
      <c r="F21" s="142">
        <v>24000000</v>
      </c>
      <c r="G21" s="151"/>
      <c r="H21" s="142"/>
      <c r="I21" s="151"/>
      <c r="J21" s="146">
        <v>24000000</v>
      </c>
      <c r="K21" s="152"/>
      <c r="L21" s="143">
        <f t="shared" si="0"/>
        <v>0</v>
      </c>
      <c r="M21" s="99"/>
    </row>
    <row r="22" spans="1:13">
      <c r="A22" s="107"/>
      <c r="B22" s="153" t="s">
        <v>24</v>
      </c>
      <c r="C22" s="154"/>
      <c r="D22" s="148">
        <v>43801</v>
      </c>
      <c r="E22" s="151"/>
      <c r="F22" s="142">
        <v>10000000</v>
      </c>
      <c r="G22" s="151"/>
      <c r="H22" s="142"/>
      <c r="I22" s="151"/>
      <c r="J22" s="146">
        <v>5000000</v>
      </c>
      <c r="K22" s="152"/>
      <c r="L22" s="143">
        <f t="shared" si="0"/>
        <v>5000000</v>
      </c>
      <c r="M22" s="107"/>
    </row>
    <row r="23" spans="1:13">
      <c r="A23" s="107"/>
      <c r="B23" s="138" t="s">
        <v>25</v>
      </c>
      <c r="C23" s="154"/>
      <c r="D23" s="148">
        <v>43801</v>
      </c>
      <c r="E23" s="151"/>
      <c r="F23" s="155">
        <v>55000000</v>
      </c>
      <c r="G23" s="151"/>
      <c r="H23" s="142"/>
      <c r="I23" s="151"/>
      <c r="J23" s="146">
        <v>30000000</v>
      </c>
      <c r="K23" s="152"/>
      <c r="L23" s="143">
        <f t="shared" si="0"/>
        <v>25000000</v>
      </c>
      <c r="M23" s="107"/>
    </row>
    <row r="24" spans="1:13">
      <c r="A24" s="107"/>
      <c r="B24" s="138" t="s">
        <v>40</v>
      </c>
      <c r="C24" s="154"/>
      <c r="D24" s="148">
        <v>43924</v>
      </c>
      <c r="E24" s="151"/>
      <c r="F24" s="155">
        <v>70000000</v>
      </c>
      <c r="G24" s="151"/>
      <c r="H24" s="142"/>
      <c r="I24" s="151"/>
      <c r="J24" s="146">
        <v>0</v>
      </c>
      <c r="K24" s="152"/>
      <c r="L24" s="143">
        <f>F24-H24-J24</f>
        <v>70000000</v>
      </c>
      <c r="M24" s="107"/>
    </row>
    <row r="25" spans="1:13">
      <c r="A25" s="107"/>
      <c r="B25" s="138" t="s">
        <v>17</v>
      </c>
      <c r="C25" s="154"/>
      <c r="D25" s="148">
        <v>43924</v>
      </c>
      <c r="E25" s="151"/>
      <c r="F25" s="155">
        <v>20000000</v>
      </c>
      <c r="G25" s="151"/>
      <c r="H25" s="142"/>
      <c r="I25" s="151"/>
      <c r="J25" s="146">
        <v>13593909.02</v>
      </c>
      <c r="K25" s="152"/>
      <c r="L25" s="143">
        <f>F25-H25-J25</f>
        <v>6406090.9800000004</v>
      </c>
      <c r="M25" s="107"/>
    </row>
    <row r="26" spans="1:13">
      <c r="A26" s="107"/>
      <c r="B26" s="138" t="s">
        <v>18</v>
      </c>
      <c r="C26" s="154"/>
      <c r="D26" s="148">
        <v>43924</v>
      </c>
      <c r="E26" s="151"/>
      <c r="F26" s="155">
        <v>300000000</v>
      </c>
      <c r="G26" s="151"/>
      <c r="H26" s="142"/>
      <c r="I26" s="151"/>
      <c r="J26" s="146">
        <v>85160226.709999993</v>
      </c>
      <c r="K26" s="152"/>
      <c r="L26" s="143">
        <f>F26-H26-J26</f>
        <v>214839773.29000002</v>
      </c>
      <c r="M26" s="107"/>
    </row>
    <row r="27" spans="1:13">
      <c r="A27" s="107"/>
      <c r="B27" s="138" t="s">
        <v>41</v>
      </c>
      <c r="C27" s="139"/>
      <c r="D27" s="148">
        <v>43924</v>
      </c>
      <c r="E27" s="151"/>
      <c r="F27" s="155">
        <v>10000000</v>
      </c>
      <c r="G27" s="151"/>
      <c r="H27" s="156"/>
      <c r="I27" s="151"/>
      <c r="J27" s="149">
        <v>0</v>
      </c>
      <c r="K27" s="152"/>
      <c r="L27" s="143">
        <f>F27-H27-J27</f>
        <v>10000000</v>
      </c>
      <c r="M27" s="107"/>
    </row>
    <row r="28" spans="1:13" ht="15.75" thickBot="1">
      <c r="A28" s="157"/>
      <c r="B28" s="158" t="s">
        <v>2</v>
      </c>
      <c r="C28" s="159"/>
      <c r="D28" s="160"/>
      <c r="E28" s="161"/>
      <c r="F28" s="162">
        <f>SUM(F14:F27)</f>
        <v>1036400000</v>
      </c>
      <c r="G28" s="161"/>
      <c r="H28" s="162">
        <f>SUM(H14:H27)</f>
        <v>400000000</v>
      </c>
      <c r="I28" s="162"/>
      <c r="J28" s="162">
        <f t="shared" ref="J28" si="1">SUM(J14:J27)</f>
        <v>179406877</v>
      </c>
      <c r="K28" s="162"/>
      <c r="L28" s="162">
        <f t="shared" ref="L28" si="2">SUM(L14:L27)</f>
        <v>456993123</v>
      </c>
      <c r="M28" s="157"/>
    </row>
    <row r="29" spans="1:13">
      <c r="A29" s="99"/>
      <c r="B29" s="99"/>
      <c r="C29" s="100"/>
      <c r="D29" s="163"/>
      <c r="E29" s="163"/>
      <c r="F29" s="163"/>
      <c r="G29" s="163"/>
      <c r="H29" s="99"/>
      <c r="I29" s="99"/>
      <c r="J29" s="99"/>
      <c r="K29" s="99"/>
      <c r="L29" s="99"/>
      <c r="M29" s="99"/>
    </row>
    <row r="30" spans="1:13" ht="15.75" thickBot="1">
      <c r="A30" s="99"/>
      <c r="B30" s="99"/>
      <c r="C30" s="100"/>
      <c r="D30" s="99"/>
      <c r="E30" s="99"/>
      <c r="F30" s="99"/>
      <c r="G30" s="99"/>
      <c r="H30" s="99"/>
      <c r="I30" s="99"/>
      <c r="J30" s="99"/>
      <c r="K30" s="99"/>
      <c r="L30" s="99"/>
      <c r="M30" s="99"/>
    </row>
    <row r="31" spans="1:13" ht="15.75" thickBot="1">
      <c r="A31" s="99"/>
      <c r="B31" s="164" t="s">
        <v>42</v>
      </c>
      <c r="C31" s="165"/>
      <c r="D31" s="165"/>
      <c r="E31" s="165"/>
      <c r="F31" s="165"/>
      <c r="G31" s="165"/>
      <c r="H31" s="165"/>
      <c r="I31" s="165"/>
      <c r="J31" s="165"/>
      <c r="K31" s="166"/>
      <c r="L31" s="99"/>
      <c r="M31" s="99"/>
    </row>
    <row r="32" spans="1:13">
      <c r="A32" s="99"/>
      <c r="B32" s="105"/>
      <c r="C32" s="106"/>
      <c r="D32" s="167"/>
      <c r="E32" s="107"/>
      <c r="F32" s="107"/>
      <c r="G32" s="107"/>
      <c r="H32" s="107"/>
      <c r="I32" s="107"/>
      <c r="J32" s="107"/>
      <c r="K32" s="108"/>
      <c r="L32" s="99"/>
      <c r="M32" s="99"/>
    </row>
    <row r="33" spans="1:13" ht="60">
      <c r="A33" s="168"/>
      <c r="B33" s="169"/>
      <c r="C33" s="170"/>
      <c r="D33" s="171" t="s">
        <v>33</v>
      </c>
      <c r="E33" s="172"/>
      <c r="F33" s="171" t="s">
        <v>10</v>
      </c>
      <c r="G33" s="172"/>
      <c r="H33" s="171" t="s">
        <v>11</v>
      </c>
      <c r="I33" s="173"/>
      <c r="J33" s="171" t="s">
        <v>43</v>
      </c>
      <c r="K33" s="174"/>
      <c r="L33" s="170"/>
      <c r="M33" s="168"/>
    </row>
    <row r="34" spans="1:13">
      <c r="A34" s="99"/>
      <c r="B34" s="175" t="s">
        <v>44</v>
      </c>
      <c r="C34" s="176"/>
      <c r="D34" s="177">
        <v>681124277.73000002</v>
      </c>
      <c r="E34" s="178"/>
      <c r="F34" s="177">
        <v>279908809.61000001</v>
      </c>
      <c r="G34" s="178"/>
      <c r="H34" s="177">
        <v>51746671.060000002</v>
      </c>
      <c r="I34" s="179"/>
      <c r="J34" s="177">
        <f>D34+F34-H34</f>
        <v>909286416.27999997</v>
      </c>
      <c r="K34" s="180"/>
      <c r="L34" s="99"/>
      <c r="M34" s="99"/>
    </row>
    <row r="35" spans="1:13" ht="15.75" thickBot="1">
      <c r="A35" s="99"/>
      <c r="B35" s="181" t="s">
        <v>21</v>
      </c>
      <c r="C35" s="182"/>
      <c r="D35" s="183"/>
      <c r="E35" s="184"/>
      <c r="F35" s="183"/>
      <c r="G35" s="184"/>
      <c r="H35" s="185"/>
      <c r="I35" s="185"/>
      <c r="J35" s="185"/>
      <c r="K35" s="186"/>
      <c r="L35" s="99"/>
      <c r="M35" s="99"/>
    </row>
    <row r="36" spans="1:13" ht="15.75" thickBot="1">
      <c r="A36" s="99"/>
      <c r="B36" s="187"/>
      <c r="C36" s="188"/>
      <c r="D36" s="163"/>
      <c r="E36" s="163"/>
      <c r="F36" s="163"/>
      <c r="G36" s="163"/>
      <c r="H36" s="99"/>
      <c r="I36" s="99"/>
      <c r="J36" s="99"/>
      <c r="K36" s="99"/>
      <c r="L36" s="99"/>
      <c r="M36" s="99"/>
    </row>
    <row r="37" spans="1:13" ht="15.75" thickBot="1">
      <c r="A37" s="99"/>
      <c r="B37" s="164" t="s">
        <v>45</v>
      </c>
      <c r="C37" s="165"/>
      <c r="D37" s="165"/>
      <c r="E37" s="165"/>
      <c r="F37" s="165"/>
      <c r="G37" s="165"/>
      <c r="H37" s="165"/>
      <c r="I37" s="165"/>
      <c r="J37" s="165"/>
      <c r="K37" s="166"/>
      <c r="L37" s="99"/>
      <c r="M37" s="99"/>
    </row>
    <row r="38" spans="1:13">
      <c r="A38" s="99"/>
      <c r="B38" s="105"/>
      <c r="C38" s="106"/>
      <c r="D38" s="167"/>
      <c r="E38" s="107"/>
      <c r="F38" s="107"/>
      <c r="G38" s="107"/>
      <c r="H38" s="107"/>
      <c r="I38" s="107"/>
      <c r="J38" s="107"/>
      <c r="K38" s="108"/>
      <c r="L38" s="99"/>
      <c r="M38" s="99"/>
    </row>
    <row r="39" spans="1:13" ht="60">
      <c r="A39" s="168"/>
      <c r="B39" s="169"/>
      <c r="C39" s="170"/>
      <c r="D39" s="171" t="s">
        <v>33</v>
      </c>
      <c r="E39" s="172"/>
      <c r="F39" s="171" t="s">
        <v>10</v>
      </c>
      <c r="G39" s="172"/>
      <c r="H39" s="171" t="s">
        <v>11</v>
      </c>
      <c r="I39" s="173"/>
      <c r="J39" s="171" t="s">
        <v>43</v>
      </c>
      <c r="K39" s="174"/>
      <c r="L39" s="168"/>
      <c r="M39" s="168"/>
    </row>
    <row r="40" spans="1:13">
      <c r="A40" s="99"/>
      <c r="B40" s="175" t="s">
        <v>22</v>
      </c>
      <c r="C40" s="176"/>
      <c r="D40" s="177">
        <v>29431376.809999999</v>
      </c>
      <c r="E40" s="178"/>
      <c r="F40" s="189">
        <v>0</v>
      </c>
      <c r="G40" s="178"/>
      <c r="H40" s="189">
        <v>0</v>
      </c>
      <c r="I40" s="179"/>
      <c r="J40" s="177">
        <f>D40+F40-H40</f>
        <v>29431376.809999999</v>
      </c>
      <c r="K40" s="180"/>
      <c r="L40" s="99"/>
      <c r="M40" s="99"/>
    </row>
    <row r="41" spans="1:13" ht="15.75" thickBot="1">
      <c r="A41" s="99"/>
      <c r="B41" s="181" t="s">
        <v>21</v>
      </c>
      <c r="C41" s="190"/>
      <c r="D41" s="185"/>
      <c r="E41" s="185"/>
      <c r="F41" s="185"/>
      <c r="G41" s="185"/>
      <c r="H41" s="185"/>
      <c r="I41" s="185"/>
      <c r="J41" s="185"/>
      <c r="K41" s="186"/>
      <c r="L41" s="99"/>
      <c r="M41" s="99"/>
    </row>
    <row r="42" spans="1:13">
      <c r="A42" s="99"/>
      <c r="B42" s="99"/>
      <c r="C42" s="100"/>
      <c r="D42" s="99"/>
      <c r="E42" s="99"/>
      <c r="F42" s="99"/>
      <c r="G42" s="99"/>
      <c r="H42" s="99"/>
      <c r="I42" s="99"/>
      <c r="J42" s="99"/>
      <c r="K42" s="99"/>
      <c r="L42" s="99"/>
      <c r="M42" s="99"/>
    </row>
    <row r="43" spans="1:13">
      <c r="A43" s="99"/>
      <c r="B43" s="99"/>
      <c r="C43" s="100"/>
      <c r="D43" s="99"/>
      <c r="E43" s="99"/>
      <c r="F43" s="99"/>
      <c r="G43" s="99"/>
      <c r="H43" s="99"/>
      <c r="I43" s="99"/>
      <c r="J43" s="99"/>
      <c r="K43" s="99"/>
      <c r="L43" s="99"/>
      <c r="M43" s="99"/>
    </row>
  </sheetData>
  <mergeCells count="16">
    <mergeCell ref="B31:K31"/>
    <mergeCell ref="B34:C34"/>
    <mergeCell ref="B37:K37"/>
    <mergeCell ref="B40:C40"/>
    <mergeCell ref="B13:C13"/>
    <mergeCell ref="E13:F13"/>
    <mergeCell ref="G13:H13"/>
    <mergeCell ref="I13:J13"/>
    <mergeCell ref="K13:L13"/>
    <mergeCell ref="B28:D28"/>
    <mergeCell ref="B3:I3"/>
    <mergeCell ref="B5:C5"/>
    <mergeCell ref="D5:E5"/>
    <mergeCell ref="F5:G5"/>
    <mergeCell ref="H5:I5"/>
    <mergeCell ref="B12:L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40"/>
  <sheetViews>
    <sheetView workbookViewId="0">
      <selection activeCell="H7" sqref="H7"/>
    </sheetView>
  </sheetViews>
  <sheetFormatPr baseColWidth="10" defaultRowHeight="15"/>
  <cols>
    <col min="2" max="2" width="25.42578125" bestFit="1" customWidth="1"/>
    <col min="3" max="3" width="4.42578125" bestFit="1" customWidth="1"/>
    <col min="4" max="4" width="15.7109375" bestFit="1" customWidth="1"/>
    <col min="5" max="5" width="14.140625" bestFit="1" customWidth="1"/>
    <col min="6" max="6" width="15.7109375" bestFit="1" customWidth="1"/>
    <col min="7" max="7" width="15.5703125" bestFit="1" customWidth="1"/>
    <col min="8" max="8" width="13.28515625" bestFit="1" customWidth="1"/>
  </cols>
  <sheetData>
    <row r="1" spans="1:9">
      <c r="A1" s="99"/>
      <c r="B1" s="99"/>
      <c r="C1" s="100"/>
      <c r="D1" s="99"/>
      <c r="E1" s="99"/>
      <c r="F1" s="99"/>
      <c r="G1" s="99"/>
      <c r="H1" s="99"/>
      <c r="I1" s="99"/>
    </row>
    <row r="2" spans="1:9" ht="15.75" thickBot="1">
      <c r="A2" s="99"/>
      <c r="B2" s="99"/>
      <c r="C2" s="100"/>
      <c r="D2" s="99"/>
      <c r="E2" s="99"/>
      <c r="F2" s="99"/>
      <c r="G2" s="99"/>
      <c r="H2" s="99"/>
      <c r="I2" s="99"/>
    </row>
    <row r="3" spans="1:9" ht="27" customHeight="1" thickBot="1">
      <c r="A3" s="99"/>
      <c r="B3" s="101" t="s">
        <v>46</v>
      </c>
      <c r="C3" s="102"/>
      <c r="D3" s="102"/>
      <c r="E3" s="102"/>
      <c r="F3" s="103"/>
      <c r="G3" s="104"/>
      <c r="H3" s="99"/>
      <c r="I3" s="99"/>
    </row>
    <row r="4" spans="1:9">
      <c r="A4" s="99"/>
      <c r="B4" s="105"/>
      <c r="C4" s="106"/>
      <c r="D4" s="107"/>
      <c r="E4" s="107"/>
      <c r="F4" s="108"/>
      <c r="G4" s="104"/>
      <c r="H4" s="99"/>
      <c r="I4" s="99"/>
    </row>
    <row r="5" spans="1:9">
      <c r="A5" s="99"/>
      <c r="B5" s="109"/>
      <c r="C5" s="110"/>
      <c r="D5" s="191" t="s">
        <v>0</v>
      </c>
      <c r="E5" s="191" t="s">
        <v>1</v>
      </c>
      <c r="F5" s="192" t="s">
        <v>2</v>
      </c>
      <c r="G5" s="104"/>
      <c r="H5" s="99"/>
      <c r="I5" s="99"/>
    </row>
    <row r="6" spans="1:9">
      <c r="A6" s="99"/>
      <c r="B6" s="114" t="s">
        <v>23</v>
      </c>
      <c r="C6" s="115" t="s">
        <v>3</v>
      </c>
      <c r="D6" s="116">
        <v>232316865.74000001</v>
      </c>
      <c r="E6" s="118">
        <v>4262.66</v>
      </c>
      <c r="F6" s="193">
        <v>232321128.40000001</v>
      </c>
      <c r="G6" s="104"/>
      <c r="H6" s="120"/>
      <c r="I6" s="120"/>
    </row>
    <row r="7" spans="1:9">
      <c r="A7" s="99"/>
      <c r="B7" s="114" t="s">
        <v>4</v>
      </c>
      <c r="C7" s="115" t="s">
        <v>5</v>
      </c>
      <c r="D7" s="121">
        <v>20031404142.48</v>
      </c>
      <c r="E7" s="121">
        <v>3505756.6</v>
      </c>
      <c r="F7" s="193">
        <f>D7+E7</f>
        <v>20034909899.079998</v>
      </c>
      <c r="G7" s="104"/>
      <c r="H7" s="120"/>
      <c r="I7" s="120"/>
    </row>
    <row r="8" spans="1:9">
      <c r="A8" s="99"/>
      <c r="B8" s="114" t="s">
        <v>6</v>
      </c>
      <c r="C8" s="115" t="s">
        <v>7</v>
      </c>
      <c r="D8" s="121">
        <v>20258866090.299999</v>
      </c>
      <c r="E8" s="121">
        <v>3507073.27</v>
      </c>
      <c r="F8" s="193">
        <f>D8+E8</f>
        <v>20262373163.57</v>
      </c>
      <c r="G8" s="104"/>
      <c r="H8" s="120"/>
      <c r="I8" s="120"/>
    </row>
    <row r="9" spans="1:9">
      <c r="A9" s="99"/>
      <c r="B9" s="122" t="s">
        <v>36</v>
      </c>
      <c r="C9" s="115" t="s">
        <v>8</v>
      </c>
      <c r="D9" s="116">
        <f>SUM(D6+D7-D8)</f>
        <v>4854917.9200019836</v>
      </c>
      <c r="E9" s="118">
        <f>SUM(E6+E7-E8)</f>
        <v>2945.9900000002235</v>
      </c>
      <c r="F9" s="193">
        <f>F6+F7-F8</f>
        <v>4857863.9099998474</v>
      </c>
      <c r="G9" s="104"/>
      <c r="H9" s="120"/>
      <c r="I9" s="120"/>
    </row>
    <row r="10" spans="1:9" ht="15.75" thickBot="1">
      <c r="A10" s="99"/>
      <c r="B10" s="123" t="s">
        <v>9</v>
      </c>
      <c r="C10" s="124"/>
      <c r="D10" s="125"/>
      <c r="E10" s="126"/>
      <c r="F10" s="127"/>
      <c r="G10" s="104"/>
      <c r="H10" s="99"/>
      <c r="I10" s="99"/>
    </row>
    <row r="11" spans="1:9" ht="15.75" thickBot="1">
      <c r="A11" s="99"/>
      <c r="B11" s="128"/>
      <c r="C11" s="129"/>
      <c r="D11" s="104"/>
      <c r="E11" s="104"/>
      <c r="F11" s="99"/>
      <c r="G11" s="99"/>
      <c r="H11" s="99"/>
      <c r="I11" s="99"/>
    </row>
    <row r="12" spans="1:9" ht="20.25" customHeight="1">
      <c r="A12" s="99"/>
      <c r="B12" s="130" t="s">
        <v>47</v>
      </c>
      <c r="C12" s="131"/>
      <c r="D12" s="131"/>
      <c r="E12" s="131"/>
      <c r="F12" s="131"/>
      <c r="G12" s="131"/>
      <c r="H12" s="132"/>
      <c r="I12" s="99"/>
    </row>
    <row r="13" spans="1:9" ht="24">
      <c r="A13" s="194"/>
      <c r="B13" s="133" t="s">
        <v>12</v>
      </c>
      <c r="C13" s="134"/>
      <c r="D13" s="135" t="s">
        <v>13</v>
      </c>
      <c r="E13" s="195" t="s">
        <v>14</v>
      </c>
      <c r="F13" s="195" t="s">
        <v>15</v>
      </c>
      <c r="G13" s="195" t="s">
        <v>48</v>
      </c>
      <c r="H13" s="196" t="s">
        <v>49</v>
      </c>
      <c r="I13" s="194"/>
    </row>
    <row r="14" spans="1:9">
      <c r="A14" s="99"/>
      <c r="B14" s="197" t="s">
        <v>24</v>
      </c>
      <c r="C14" s="145"/>
      <c r="D14" s="148">
        <v>43682</v>
      </c>
      <c r="E14" s="149">
        <v>5000000</v>
      </c>
      <c r="F14" s="142">
        <v>5000000</v>
      </c>
      <c r="G14" s="142">
        <v>0</v>
      </c>
      <c r="H14" s="143">
        <f t="shared" ref="H14:H24" si="0">E14-F14-G14</f>
        <v>0</v>
      </c>
      <c r="I14" s="99"/>
    </row>
    <row r="15" spans="1:9">
      <c r="A15" s="99"/>
      <c r="B15" s="197" t="s">
        <v>17</v>
      </c>
      <c r="C15" s="145"/>
      <c r="D15" s="148">
        <v>43683</v>
      </c>
      <c r="E15" s="142">
        <v>80400000</v>
      </c>
      <c r="F15" s="142">
        <v>80400000</v>
      </c>
      <c r="G15" s="142">
        <v>0</v>
      </c>
      <c r="H15" s="143">
        <f t="shared" si="0"/>
        <v>0</v>
      </c>
      <c r="I15" s="99"/>
    </row>
    <row r="16" spans="1:9">
      <c r="A16" s="99"/>
      <c r="B16" s="198" t="s">
        <v>19</v>
      </c>
      <c r="C16" s="139"/>
      <c r="D16" s="140">
        <v>43798</v>
      </c>
      <c r="E16" s="149">
        <v>50000000</v>
      </c>
      <c r="F16" s="142"/>
      <c r="G16" s="146">
        <v>15000000</v>
      </c>
      <c r="H16" s="143">
        <f t="shared" si="0"/>
        <v>35000000</v>
      </c>
      <c r="I16" s="99"/>
    </row>
    <row r="17" spans="1:9">
      <c r="A17" s="99"/>
      <c r="B17" s="198" t="s">
        <v>16</v>
      </c>
      <c r="C17" s="139"/>
      <c r="D17" s="148">
        <v>43801</v>
      </c>
      <c r="E17" s="142">
        <v>12000000</v>
      </c>
      <c r="F17" s="142"/>
      <c r="G17" s="142">
        <v>1500154.07</v>
      </c>
      <c r="H17" s="143">
        <f t="shared" si="0"/>
        <v>10499845.93</v>
      </c>
      <c r="I17" s="99"/>
    </row>
    <row r="18" spans="1:9">
      <c r="A18" s="99"/>
      <c r="B18" s="199" t="s">
        <v>17</v>
      </c>
      <c r="C18" s="145"/>
      <c r="D18" s="148">
        <v>43801</v>
      </c>
      <c r="E18" s="142">
        <v>24000000</v>
      </c>
      <c r="F18" s="142"/>
      <c r="G18" s="146">
        <v>21942553.449999999</v>
      </c>
      <c r="H18" s="143">
        <f t="shared" si="0"/>
        <v>2057446.5500000007</v>
      </c>
      <c r="I18" s="99"/>
    </row>
    <row r="19" spans="1:9">
      <c r="A19" s="107"/>
      <c r="B19" s="199" t="s">
        <v>24</v>
      </c>
      <c r="C19" s="145"/>
      <c r="D19" s="148">
        <v>43801</v>
      </c>
      <c r="E19" s="142">
        <v>10000000</v>
      </c>
      <c r="F19" s="142"/>
      <c r="G19" s="146">
        <v>3000000</v>
      </c>
      <c r="H19" s="143">
        <f t="shared" si="0"/>
        <v>7000000</v>
      </c>
      <c r="I19" s="107"/>
    </row>
    <row r="20" spans="1:9">
      <c r="A20" s="107"/>
      <c r="B20" s="198" t="s">
        <v>25</v>
      </c>
      <c r="C20" s="145"/>
      <c r="D20" s="148">
        <v>43801</v>
      </c>
      <c r="E20" s="155">
        <v>55000000</v>
      </c>
      <c r="F20" s="142"/>
      <c r="G20" s="146">
        <v>20376636.640000001</v>
      </c>
      <c r="H20" s="143">
        <f t="shared" si="0"/>
        <v>34623363.359999999</v>
      </c>
      <c r="I20" s="107"/>
    </row>
    <row r="21" spans="1:9">
      <c r="A21" s="107"/>
      <c r="B21" s="198" t="s">
        <v>40</v>
      </c>
      <c r="C21" s="145"/>
      <c r="D21" s="148">
        <v>43924</v>
      </c>
      <c r="E21" s="155">
        <v>70000000</v>
      </c>
      <c r="F21" s="142"/>
      <c r="G21" s="146">
        <v>0</v>
      </c>
      <c r="H21" s="143">
        <f t="shared" si="0"/>
        <v>70000000</v>
      </c>
      <c r="I21" s="107"/>
    </row>
    <row r="22" spans="1:9">
      <c r="A22" s="107"/>
      <c r="B22" s="198" t="s">
        <v>17</v>
      </c>
      <c r="C22" s="145"/>
      <c r="D22" s="148">
        <v>43924</v>
      </c>
      <c r="E22" s="155">
        <v>20000000</v>
      </c>
      <c r="F22" s="142"/>
      <c r="G22" s="146">
        <v>0</v>
      </c>
      <c r="H22" s="143">
        <f t="shared" si="0"/>
        <v>20000000</v>
      </c>
      <c r="I22" s="107"/>
    </row>
    <row r="23" spans="1:9">
      <c r="A23" s="107"/>
      <c r="B23" s="198" t="s">
        <v>18</v>
      </c>
      <c r="C23" s="145"/>
      <c r="D23" s="148">
        <v>43924</v>
      </c>
      <c r="E23" s="155">
        <v>300000000</v>
      </c>
      <c r="F23" s="142"/>
      <c r="G23" s="146">
        <v>50542052.840000004</v>
      </c>
      <c r="H23" s="143">
        <f t="shared" si="0"/>
        <v>249457947.16</v>
      </c>
      <c r="I23" s="107"/>
    </row>
    <row r="24" spans="1:9">
      <c r="A24" s="107"/>
      <c r="B24" s="198" t="s">
        <v>41</v>
      </c>
      <c r="C24" s="139"/>
      <c r="D24" s="148">
        <v>43924</v>
      </c>
      <c r="E24" s="155">
        <v>10000000</v>
      </c>
      <c r="F24" s="156"/>
      <c r="G24" s="149">
        <v>0</v>
      </c>
      <c r="H24" s="143">
        <f t="shared" si="0"/>
        <v>10000000</v>
      </c>
      <c r="I24" s="107"/>
    </row>
    <row r="25" spans="1:9" ht="15.75" thickBot="1">
      <c r="A25" s="157"/>
      <c r="B25" s="158" t="s">
        <v>2</v>
      </c>
      <c r="C25" s="159"/>
      <c r="D25" s="160"/>
      <c r="E25" s="162">
        <f>SUM(E14:E24)</f>
        <v>636400000</v>
      </c>
      <c r="F25" s="162">
        <f>SUM(F14:F24)</f>
        <v>85400000</v>
      </c>
      <c r="G25" s="162">
        <f>SUM(G14:G24)</f>
        <v>112361397</v>
      </c>
      <c r="H25" s="200">
        <f>SUM(H14:H24)</f>
        <v>438638603</v>
      </c>
      <c r="I25" s="157"/>
    </row>
    <row r="26" spans="1:9">
      <c r="A26" s="99"/>
      <c r="B26" s="99"/>
      <c r="C26" s="100"/>
      <c r="D26" s="163"/>
      <c r="E26" s="163"/>
      <c r="F26" s="99"/>
      <c r="G26" s="99"/>
      <c r="H26" s="99"/>
      <c r="I26" s="99"/>
    </row>
    <row r="27" spans="1:9" ht="15.75" thickBot="1">
      <c r="A27" s="99"/>
      <c r="B27" s="99"/>
      <c r="C27" s="100"/>
      <c r="D27" s="99"/>
      <c r="E27" s="99"/>
      <c r="F27" s="99"/>
      <c r="G27" s="99"/>
      <c r="H27" s="99"/>
      <c r="I27" s="99"/>
    </row>
    <row r="28" spans="1:9" ht="15.75" thickBot="1">
      <c r="A28" s="99"/>
      <c r="B28" s="164" t="s">
        <v>50</v>
      </c>
      <c r="C28" s="165"/>
      <c r="D28" s="165"/>
      <c r="E28" s="165"/>
      <c r="F28" s="165"/>
      <c r="G28" s="166"/>
      <c r="H28" s="99"/>
      <c r="I28" s="99"/>
    </row>
    <row r="29" spans="1:9">
      <c r="A29" s="99"/>
      <c r="B29" s="105"/>
      <c r="C29" s="106"/>
      <c r="D29" s="167"/>
      <c r="E29" s="107"/>
      <c r="F29" s="107"/>
      <c r="G29" s="108"/>
      <c r="H29" s="99"/>
      <c r="I29" s="99"/>
    </row>
    <row r="30" spans="1:9" ht="60">
      <c r="A30" s="168"/>
      <c r="B30" s="169"/>
      <c r="C30" s="170"/>
      <c r="D30" s="171" t="s">
        <v>33</v>
      </c>
      <c r="E30" s="171" t="s">
        <v>10</v>
      </c>
      <c r="F30" s="171" t="s">
        <v>11</v>
      </c>
      <c r="G30" s="201" t="s">
        <v>51</v>
      </c>
      <c r="H30" s="170"/>
      <c r="I30" s="168"/>
    </row>
    <row r="31" spans="1:9">
      <c r="A31" s="99"/>
      <c r="B31" s="175" t="s">
        <v>44</v>
      </c>
      <c r="C31" s="176"/>
      <c r="D31" s="177">
        <v>681124277.73000002</v>
      </c>
      <c r="E31" s="177">
        <v>678172384.20000005</v>
      </c>
      <c r="F31" s="177">
        <v>119760010.02000001</v>
      </c>
      <c r="G31" s="202">
        <f>D31+E31-F31</f>
        <v>1239536651.9100001</v>
      </c>
      <c r="H31" s="99"/>
      <c r="I31" s="99"/>
    </row>
    <row r="32" spans="1:9" ht="15.75" thickBot="1">
      <c r="A32" s="99"/>
      <c r="B32" s="181" t="s">
        <v>21</v>
      </c>
      <c r="C32" s="182"/>
      <c r="D32" s="183"/>
      <c r="E32" s="183"/>
      <c r="F32" s="185"/>
      <c r="G32" s="203"/>
      <c r="H32" s="99"/>
      <c r="I32" s="99"/>
    </row>
    <row r="33" spans="1:9" ht="15.75" thickBot="1">
      <c r="A33" s="99"/>
      <c r="B33" s="187"/>
      <c r="C33" s="188"/>
      <c r="D33" s="163"/>
      <c r="E33" s="163"/>
      <c r="F33" s="99"/>
      <c r="G33" s="99"/>
      <c r="H33" s="99"/>
      <c r="I33" s="99"/>
    </row>
    <row r="34" spans="1:9" ht="15.75" thickBot="1">
      <c r="A34" s="99"/>
      <c r="B34" s="164" t="s">
        <v>52</v>
      </c>
      <c r="C34" s="165"/>
      <c r="D34" s="165"/>
      <c r="E34" s="165"/>
      <c r="F34" s="165"/>
      <c r="G34" s="166"/>
      <c r="H34" s="99"/>
      <c r="I34" s="99"/>
    </row>
    <row r="35" spans="1:9">
      <c r="A35" s="99"/>
      <c r="B35" s="105"/>
      <c r="C35" s="106"/>
      <c r="D35" s="167"/>
      <c r="E35" s="107"/>
      <c r="F35" s="107"/>
      <c r="G35" s="108"/>
      <c r="H35" s="99"/>
      <c r="I35" s="99"/>
    </row>
    <row r="36" spans="1:9" ht="60">
      <c r="A36" s="168"/>
      <c r="B36" s="169"/>
      <c r="C36" s="170"/>
      <c r="D36" s="171" t="s">
        <v>33</v>
      </c>
      <c r="E36" s="171" t="s">
        <v>10</v>
      </c>
      <c r="F36" s="171" t="s">
        <v>11</v>
      </c>
      <c r="G36" s="201" t="s">
        <v>51</v>
      </c>
      <c r="H36" s="168"/>
      <c r="I36" s="168"/>
    </row>
    <row r="37" spans="1:9">
      <c r="A37" s="99"/>
      <c r="B37" s="175" t="s">
        <v>22</v>
      </c>
      <c r="C37" s="176"/>
      <c r="D37" s="177">
        <v>29431376.809999999</v>
      </c>
      <c r="E37" s="189">
        <v>0</v>
      </c>
      <c r="F37" s="189">
        <v>0</v>
      </c>
      <c r="G37" s="202">
        <f>D37+E37-F37</f>
        <v>29431376.809999999</v>
      </c>
      <c r="H37" s="99"/>
      <c r="I37" s="99"/>
    </row>
    <row r="38" spans="1:9" ht="15.75" thickBot="1">
      <c r="A38" s="99"/>
      <c r="B38" s="181" t="s">
        <v>21</v>
      </c>
      <c r="C38" s="190"/>
      <c r="D38" s="185"/>
      <c r="E38" s="185"/>
      <c r="F38" s="185"/>
      <c r="G38" s="186"/>
      <c r="H38" s="99"/>
      <c r="I38" s="99"/>
    </row>
    <row r="39" spans="1:9">
      <c r="A39" s="99"/>
      <c r="B39" s="99"/>
      <c r="C39" s="100"/>
      <c r="D39" s="99"/>
      <c r="E39" s="99"/>
      <c r="F39" s="99"/>
      <c r="G39" s="99"/>
      <c r="H39" s="99"/>
      <c r="I39" s="99"/>
    </row>
    <row r="40" spans="1:9">
      <c r="A40" s="99"/>
      <c r="B40" s="99"/>
      <c r="C40" s="100"/>
      <c r="D40" s="99"/>
      <c r="E40" s="99"/>
      <c r="F40" s="99"/>
      <c r="G40" s="99"/>
      <c r="H40" s="99"/>
      <c r="I40" s="99"/>
    </row>
  </sheetData>
  <mergeCells count="9">
    <mergeCell ref="B31:C31"/>
    <mergeCell ref="B34:G34"/>
    <mergeCell ref="B37:C37"/>
    <mergeCell ref="B3:F3"/>
    <mergeCell ref="B5:C5"/>
    <mergeCell ref="B12:H12"/>
    <mergeCell ref="B13:C13"/>
    <mergeCell ref="B25:D25"/>
    <mergeCell ref="B28:G2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41"/>
  <sheetViews>
    <sheetView workbookViewId="0">
      <selection activeCell="J8" sqref="J8"/>
    </sheetView>
  </sheetViews>
  <sheetFormatPr baseColWidth="10" defaultRowHeight="15"/>
  <cols>
    <col min="1" max="1" width="5.42578125" customWidth="1"/>
    <col min="2" max="2" width="25.42578125" bestFit="1" customWidth="1"/>
    <col min="3" max="3" width="4.42578125" bestFit="1" customWidth="1"/>
    <col min="4" max="4" width="15.7109375" bestFit="1" customWidth="1"/>
    <col min="5" max="5" width="14.140625" bestFit="1" customWidth="1"/>
    <col min="6" max="6" width="15.7109375" bestFit="1" customWidth="1"/>
    <col min="7" max="7" width="15.5703125" bestFit="1" customWidth="1"/>
    <col min="8" max="8" width="13.28515625" bestFit="1" customWidth="1"/>
  </cols>
  <sheetData>
    <row r="1" spans="1:9">
      <c r="A1" s="99"/>
      <c r="B1" s="99"/>
      <c r="C1" s="100"/>
      <c r="D1" s="99"/>
      <c r="E1" s="99"/>
      <c r="F1" s="99"/>
      <c r="G1" s="99"/>
      <c r="H1" s="99"/>
      <c r="I1" s="99"/>
    </row>
    <row r="2" spans="1:9" ht="15.75" thickBot="1">
      <c r="A2" s="99"/>
      <c r="B2" s="99"/>
      <c r="C2" s="100"/>
      <c r="D2" s="99"/>
      <c r="E2" s="99"/>
      <c r="F2" s="99"/>
      <c r="G2" s="99"/>
      <c r="H2" s="99"/>
      <c r="I2" s="99"/>
    </row>
    <row r="3" spans="1:9" ht="28.5" customHeight="1" thickBot="1">
      <c r="A3" s="99"/>
      <c r="B3" s="101" t="s">
        <v>53</v>
      </c>
      <c r="C3" s="102"/>
      <c r="D3" s="102"/>
      <c r="E3" s="102"/>
      <c r="F3" s="103"/>
      <c r="G3" s="104"/>
      <c r="H3" s="99"/>
      <c r="I3" s="99"/>
    </row>
    <row r="4" spans="1:9">
      <c r="A4" s="99"/>
      <c r="B4" s="105"/>
      <c r="C4" s="106"/>
      <c r="D4" s="107"/>
      <c r="E4" s="107"/>
      <c r="F4" s="108"/>
      <c r="G4" s="104"/>
      <c r="H4" s="99"/>
      <c r="I4" s="99"/>
    </row>
    <row r="5" spans="1:9">
      <c r="A5" s="99"/>
      <c r="B5" s="109"/>
      <c r="C5" s="110"/>
      <c r="D5" s="191" t="s">
        <v>0</v>
      </c>
      <c r="E5" s="191" t="s">
        <v>1</v>
      </c>
      <c r="F5" s="192" t="s">
        <v>2</v>
      </c>
      <c r="G5" s="104"/>
      <c r="H5" s="99"/>
      <c r="I5" s="99"/>
    </row>
    <row r="6" spans="1:9">
      <c r="A6" s="99"/>
      <c r="B6" s="114" t="s">
        <v>23</v>
      </c>
      <c r="C6" s="115" t="s">
        <v>3</v>
      </c>
      <c r="D6" s="116">
        <v>232316865.74000001</v>
      </c>
      <c r="E6" s="118">
        <v>4262.66</v>
      </c>
      <c r="F6" s="193">
        <v>232321128.40000001</v>
      </c>
      <c r="G6" s="104"/>
      <c r="H6" s="120"/>
      <c r="I6" s="120"/>
    </row>
    <row r="7" spans="1:9">
      <c r="A7" s="99"/>
      <c r="B7" s="114" t="s">
        <v>4</v>
      </c>
      <c r="C7" s="115" t="s">
        <v>5</v>
      </c>
      <c r="D7" s="121">
        <v>26358047154.689999</v>
      </c>
      <c r="E7" s="121">
        <v>4476549.92</v>
      </c>
      <c r="F7" s="193">
        <v>26362523704.609997</v>
      </c>
      <c r="G7" s="104"/>
      <c r="H7" s="120"/>
      <c r="I7" s="120"/>
    </row>
    <row r="8" spans="1:9">
      <c r="A8" s="99"/>
      <c r="B8" s="114" t="s">
        <v>6</v>
      </c>
      <c r="C8" s="115" t="s">
        <v>7</v>
      </c>
      <c r="D8" s="121">
        <v>26581189791.200001</v>
      </c>
      <c r="E8" s="121">
        <v>4467398.28</v>
      </c>
      <c r="F8" s="193">
        <v>26585657189.48</v>
      </c>
      <c r="G8" s="104"/>
      <c r="H8" s="120"/>
      <c r="I8" s="120"/>
    </row>
    <row r="9" spans="1:9">
      <c r="A9" s="99"/>
      <c r="B9" s="122" t="s">
        <v>54</v>
      </c>
      <c r="C9" s="115" t="s">
        <v>8</v>
      </c>
      <c r="D9" s="116">
        <f>SUM(D6+D7-D8)</f>
        <v>9174229.2299995422</v>
      </c>
      <c r="E9" s="118">
        <f>SUM(E6+E7-E8)</f>
        <v>13414.299999999814</v>
      </c>
      <c r="F9" s="193">
        <f>F6+F7-F8</f>
        <v>9187643.5299987793</v>
      </c>
      <c r="G9" s="104"/>
      <c r="H9" s="120"/>
      <c r="I9" s="120"/>
    </row>
    <row r="10" spans="1:9" ht="15.75" thickBot="1">
      <c r="A10" s="99"/>
      <c r="B10" s="123" t="s">
        <v>9</v>
      </c>
      <c r="C10" s="124"/>
      <c r="D10" s="125"/>
      <c r="E10" s="126"/>
      <c r="F10" s="127"/>
      <c r="G10" s="104"/>
      <c r="H10" s="99"/>
      <c r="I10" s="99"/>
    </row>
    <row r="11" spans="1:9" ht="15.75" thickBot="1">
      <c r="A11" s="99"/>
      <c r="B11" s="128"/>
      <c r="C11" s="129"/>
      <c r="D11" s="104"/>
      <c r="E11" s="104"/>
      <c r="F11" s="99"/>
      <c r="G11" s="99"/>
      <c r="H11" s="99"/>
      <c r="I11" s="99"/>
    </row>
    <row r="12" spans="1:9">
      <c r="A12" s="99"/>
      <c r="B12" s="130" t="s">
        <v>55</v>
      </c>
      <c r="C12" s="131"/>
      <c r="D12" s="131"/>
      <c r="E12" s="131"/>
      <c r="F12" s="131"/>
      <c r="G12" s="131"/>
      <c r="H12" s="132"/>
      <c r="I12" s="99"/>
    </row>
    <row r="13" spans="1:9" ht="24">
      <c r="A13" s="194"/>
      <c r="B13" s="133" t="s">
        <v>12</v>
      </c>
      <c r="C13" s="134"/>
      <c r="D13" s="135" t="s">
        <v>13</v>
      </c>
      <c r="E13" s="195" t="s">
        <v>14</v>
      </c>
      <c r="F13" s="195" t="s">
        <v>15</v>
      </c>
      <c r="G13" s="195" t="s">
        <v>56</v>
      </c>
      <c r="H13" s="196" t="s">
        <v>57</v>
      </c>
      <c r="I13" s="194"/>
    </row>
    <row r="14" spans="1:9">
      <c r="A14" s="99"/>
      <c r="B14" s="204" t="s">
        <v>19</v>
      </c>
      <c r="C14" s="145"/>
      <c r="D14" s="140">
        <v>43798</v>
      </c>
      <c r="E14" s="142">
        <v>50000000</v>
      </c>
      <c r="F14" s="155">
        <v>50000000</v>
      </c>
      <c r="G14" s="205">
        <v>0</v>
      </c>
      <c r="H14" s="143">
        <f t="shared" ref="H14:H26" si="0">E14-F14-G14</f>
        <v>0</v>
      </c>
      <c r="I14" s="99"/>
    </row>
    <row r="15" spans="1:9">
      <c r="A15" s="99"/>
      <c r="B15" s="204" t="s">
        <v>16</v>
      </c>
      <c r="C15" s="145"/>
      <c r="D15" s="148">
        <v>43801</v>
      </c>
      <c r="E15" s="142">
        <v>12000000</v>
      </c>
      <c r="F15" s="155">
        <v>12000000</v>
      </c>
      <c r="G15" s="205">
        <v>0</v>
      </c>
      <c r="H15" s="143">
        <f t="shared" si="0"/>
        <v>0</v>
      </c>
      <c r="I15" s="99"/>
    </row>
    <row r="16" spans="1:9">
      <c r="A16" s="99"/>
      <c r="B16" s="206" t="s">
        <v>17</v>
      </c>
      <c r="C16" s="139"/>
      <c r="D16" s="148">
        <v>43801</v>
      </c>
      <c r="E16" s="142">
        <v>24000000</v>
      </c>
      <c r="F16" s="155">
        <v>24000000</v>
      </c>
      <c r="G16" s="205">
        <v>0</v>
      </c>
      <c r="H16" s="143">
        <f t="shared" si="0"/>
        <v>0</v>
      </c>
      <c r="I16" s="99"/>
    </row>
    <row r="17" spans="1:9">
      <c r="A17" s="99"/>
      <c r="B17" s="207" t="s">
        <v>24</v>
      </c>
      <c r="C17" s="139"/>
      <c r="D17" s="148">
        <v>43801</v>
      </c>
      <c r="E17" s="142">
        <v>10000000</v>
      </c>
      <c r="F17" s="155">
        <v>10000000</v>
      </c>
      <c r="G17" s="205">
        <v>0</v>
      </c>
      <c r="H17" s="143">
        <f t="shared" si="0"/>
        <v>0</v>
      </c>
      <c r="I17" s="99"/>
    </row>
    <row r="18" spans="1:9">
      <c r="A18" s="99"/>
      <c r="B18" s="204" t="s">
        <v>25</v>
      </c>
      <c r="C18" s="145"/>
      <c r="D18" s="148">
        <v>43801</v>
      </c>
      <c r="E18" s="142">
        <v>55000000</v>
      </c>
      <c r="F18" s="155">
        <v>55000000</v>
      </c>
      <c r="G18" s="205">
        <v>0</v>
      </c>
      <c r="H18" s="143">
        <f t="shared" si="0"/>
        <v>0</v>
      </c>
      <c r="I18" s="99"/>
    </row>
    <row r="19" spans="1:9">
      <c r="A19" s="107"/>
      <c r="B19" s="204" t="s">
        <v>40</v>
      </c>
      <c r="C19" s="145"/>
      <c r="D19" s="148">
        <v>43924</v>
      </c>
      <c r="E19" s="142">
        <v>70000000</v>
      </c>
      <c r="F19" s="155"/>
      <c r="G19" s="205">
        <v>7.58</v>
      </c>
      <c r="H19" s="143">
        <f t="shared" si="0"/>
        <v>69999992.420000002</v>
      </c>
      <c r="I19" s="107"/>
    </row>
    <row r="20" spans="1:9">
      <c r="A20" s="107"/>
      <c r="B20" s="204" t="s">
        <v>17</v>
      </c>
      <c r="C20" s="145"/>
      <c r="D20" s="148">
        <v>43924</v>
      </c>
      <c r="E20" s="142">
        <v>20000000</v>
      </c>
      <c r="F20" s="155"/>
      <c r="G20" s="205">
        <v>0</v>
      </c>
      <c r="H20" s="143">
        <f t="shared" si="0"/>
        <v>20000000</v>
      </c>
      <c r="I20" s="107"/>
    </row>
    <row r="21" spans="1:9">
      <c r="A21" s="107"/>
      <c r="B21" s="204" t="s">
        <v>18</v>
      </c>
      <c r="C21" s="145"/>
      <c r="D21" s="148">
        <v>43924</v>
      </c>
      <c r="E21" s="142">
        <v>300000000</v>
      </c>
      <c r="F21" s="155"/>
      <c r="G21" s="205">
        <v>0</v>
      </c>
      <c r="H21" s="143">
        <f t="shared" si="0"/>
        <v>300000000</v>
      </c>
      <c r="I21" s="107"/>
    </row>
    <row r="22" spans="1:9">
      <c r="A22" s="107"/>
      <c r="B22" s="204" t="s">
        <v>41</v>
      </c>
      <c r="C22" s="145"/>
      <c r="D22" s="148">
        <v>43924</v>
      </c>
      <c r="E22" s="142">
        <v>10000000</v>
      </c>
      <c r="F22" s="155"/>
      <c r="G22" s="205">
        <v>0</v>
      </c>
      <c r="H22" s="143">
        <f t="shared" si="0"/>
        <v>10000000</v>
      </c>
      <c r="I22" s="107"/>
    </row>
    <row r="23" spans="1:9">
      <c r="A23" s="107"/>
      <c r="B23" s="204" t="s">
        <v>25</v>
      </c>
      <c r="C23" s="145"/>
      <c r="D23" s="148">
        <v>44167</v>
      </c>
      <c r="E23" s="142">
        <v>55000000</v>
      </c>
      <c r="F23" s="155"/>
      <c r="G23" s="205">
        <v>0</v>
      </c>
      <c r="H23" s="143">
        <f t="shared" si="0"/>
        <v>55000000</v>
      </c>
      <c r="I23" s="107"/>
    </row>
    <row r="24" spans="1:9">
      <c r="A24" s="107"/>
      <c r="B24" s="204" t="s">
        <v>58</v>
      </c>
      <c r="C24" s="145"/>
      <c r="D24" s="148">
        <v>44167</v>
      </c>
      <c r="E24" s="142">
        <v>50000000</v>
      </c>
      <c r="F24" s="155"/>
      <c r="G24" s="205">
        <v>0</v>
      </c>
      <c r="H24" s="143">
        <f t="shared" si="0"/>
        <v>50000000</v>
      </c>
      <c r="I24" s="107"/>
    </row>
    <row r="25" spans="1:9">
      <c r="A25" s="107"/>
      <c r="B25" s="204" t="s">
        <v>18</v>
      </c>
      <c r="C25" s="145"/>
      <c r="D25" s="148">
        <v>44167</v>
      </c>
      <c r="E25" s="142">
        <v>21000000</v>
      </c>
      <c r="F25" s="155"/>
      <c r="G25" s="205">
        <v>0</v>
      </c>
      <c r="H25" s="143">
        <f t="shared" si="0"/>
        <v>21000000</v>
      </c>
      <c r="I25" s="107"/>
    </row>
    <row r="26" spans="1:9">
      <c r="A26" s="107"/>
      <c r="B26" s="204" t="s">
        <v>59</v>
      </c>
      <c r="C26" s="139"/>
      <c r="D26" s="148">
        <v>44167</v>
      </c>
      <c r="E26" s="142">
        <v>25000000</v>
      </c>
      <c r="F26" s="155"/>
      <c r="G26" s="205">
        <v>0</v>
      </c>
      <c r="H26" s="143">
        <f t="shared" si="0"/>
        <v>25000000</v>
      </c>
      <c r="I26" s="107"/>
    </row>
    <row r="27" spans="1:9" ht="15.75" thickBot="1">
      <c r="A27" s="157"/>
      <c r="B27" s="158" t="s">
        <v>2</v>
      </c>
      <c r="C27" s="159"/>
      <c r="D27" s="160"/>
      <c r="E27" s="162">
        <f>SUM(E14:E26)</f>
        <v>702000000</v>
      </c>
      <c r="F27" s="162">
        <f>SUM(F14:F26)</f>
        <v>151000000</v>
      </c>
      <c r="G27" s="162">
        <f>SUM(G14:G26)</f>
        <v>7.58</v>
      </c>
      <c r="H27" s="200">
        <f>SUM(H14:H26)</f>
        <v>550999992.42000008</v>
      </c>
      <c r="I27" s="157"/>
    </row>
    <row r="28" spans="1:9">
      <c r="A28" s="99"/>
      <c r="B28" s="99"/>
      <c r="C28" s="100"/>
      <c r="D28" s="163"/>
      <c r="E28" s="163"/>
      <c r="F28" s="99"/>
      <c r="G28" s="99"/>
      <c r="H28" s="99"/>
      <c r="I28" s="99"/>
    </row>
    <row r="29" spans="1:9" ht="15.75" thickBot="1">
      <c r="A29" s="99"/>
      <c r="B29" s="99"/>
      <c r="C29" s="100"/>
      <c r="D29" s="99"/>
      <c r="E29" s="99"/>
      <c r="F29" s="99"/>
      <c r="G29" s="99"/>
      <c r="H29" s="99"/>
      <c r="I29" s="99"/>
    </row>
    <row r="30" spans="1:9" ht="15.75" thickBot="1">
      <c r="A30" s="99"/>
      <c r="B30" s="164" t="s">
        <v>60</v>
      </c>
      <c r="C30" s="165"/>
      <c r="D30" s="165"/>
      <c r="E30" s="165"/>
      <c r="F30" s="165"/>
      <c r="G30" s="166"/>
      <c r="H30" s="99"/>
      <c r="I30" s="99"/>
    </row>
    <row r="31" spans="1:9">
      <c r="A31" s="99"/>
      <c r="B31" s="105"/>
      <c r="C31" s="106"/>
      <c r="D31" s="167"/>
      <c r="E31" s="107"/>
      <c r="F31" s="107"/>
      <c r="G31" s="108"/>
      <c r="H31" s="99"/>
      <c r="I31" s="99"/>
    </row>
    <row r="32" spans="1:9" ht="24">
      <c r="A32" s="168"/>
      <c r="B32" s="169"/>
      <c r="C32" s="170"/>
      <c r="D32" s="171" t="s">
        <v>33</v>
      </c>
      <c r="E32" s="171" t="s">
        <v>10</v>
      </c>
      <c r="F32" s="171" t="s">
        <v>11</v>
      </c>
      <c r="G32" s="201" t="s">
        <v>61</v>
      </c>
      <c r="H32" s="170"/>
      <c r="I32" s="168"/>
    </row>
    <row r="33" spans="1:9">
      <c r="A33" s="99"/>
      <c r="B33" s="175" t="s">
        <v>44</v>
      </c>
      <c r="C33" s="176"/>
      <c r="D33" s="177">
        <v>681124277.73000002</v>
      </c>
      <c r="E33" s="177">
        <v>902712427.43000007</v>
      </c>
      <c r="F33" s="177">
        <v>167918230.72000003</v>
      </c>
      <c r="G33" s="202">
        <f>D33+E33-F33</f>
        <v>1415918474.4400001</v>
      </c>
      <c r="H33" s="99"/>
      <c r="I33" s="99"/>
    </row>
    <row r="34" spans="1:9" ht="15.75" thickBot="1">
      <c r="A34" s="99"/>
      <c r="B34" s="181" t="s">
        <v>21</v>
      </c>
      <c r="C34" s="182"/>
      <c r="D34" s="183"/>
      <c r="E34" s="183"/>
      <c r="F34" s="185"/>
      <c r="G34" s="203"/>
      <c r="H34" s="99"/>
      <c r="I34" s="99"/>
    </row>
    <row r="35" spans="1:9" ht="15.75" thickBot="1">
      <c r="A35" s="99"/>
      <c r="B35" s="187"/>
      <c r="C35" s="188"/>
      <c r="D35" s="163"/>
      <c r="E35" s="163"/>
      <c r="F35" s="99"/>
      <c r="G35" s="99"/>
      <c r="H35" s="99"/>
      <c r="I35" s="99"/>
    </row>
    <row r="36" spans="1:9" ht="15.75" thickBot="1">
      <c r="A36" s="99"/>
      <c r="B36" s="164" t="s">
        <v>62</v>
      </c>
      <c r="C36" s="165"/>
      <c r="D36" s="165"/>
      <c r="E36" s="165"/>
      <c r="F36" s="165"/>
      <c r="G36" s="166"/>
      <c r="H36" s="99"/>
      <c r="I36" s="99"/>
    </row>
    <row r="37" spans="1:9">
      <c r="A37" s="99"/>
      <c r="B37" s="105"/>
      <c r="C37" s="106"/>
      <c r="D37" s="167"/>
      <c r="E37" s="107"/>
      <c r="F37" s="107"/>
      <c r="G37" s="108"/>
      <c r="H37" s="99"/>
      <c r="I37" s="99"/>
    </row>
    <row r="38" spans="1:9" ht="24">
      <c r="A38" s="168"/>
      <c r="B38" s="169"/>
      <c r="C38" s="170"/>
      <c r="D38" s="171" t="s">
        <v>33</v>
      </c>
      <c r="E38" s="171" t="s">
        <v>10</v>
      </c>
      <c r="F38" s="171" t="s">
        <v>11</v>
      </c>
      <c r="G38" s="201" t="s">
        <v>61</v>
      </c>
      <c r="H38" s="168"/>
      <c r="I38" s="168"/>
    </row>
    <row r="39" spans="1:9">
      <c r="A39" s="99"/>
      <c r="B39" s="175" t="s">
        <v>22</v>
      </c>
      <c r="C39" s="176"/>
      <c r="D39" s="177">
        <v>29431376.809999999</v>
      </c>
      <c r="E39" s="189">
        <v>6000000</v>
      </c>
      <c r="F39" s="189">
        <v>0</v>
      </c>
      <c r="G39" s="202">
        <f>D39-E39+F39</f>
        <v>23431376.809999999</v>
      </c>
      <c r="H39" s="99"/>
      <c r="I39" s="99"/>
    </row>
    <row r="40" spans="1:9" ht="15.75" thickBot="1">
      <c r="A40" s="99"/>
      <c r="B40" s="181" t="s">
        <v>63</v>
      </c>
      <c r="C40" s="190"/>
      <c r="D40" s="185"/>
      <c r="E40" s="185"/>
      <c r="F40" s="185"/>
      <c r="G40" s="186"/>
      <c r="H40" s="99"/>
      <c r="I40" s="99"/>
    </row>
    <row r="41" spans="1:9">
      <c r="A41" s="99"/>
      <c r="B41" s="99"/>
      <c r="C41" s="100"/>
      <c r="D41" s="99"/>
      <c r="E41" s="99"/>
      <c r="F41" s="99"/>
      <c r="G41" s="99"/>
      <c r="H41" s="99"/>
      <c r="I41" s="99"/>
    </row>
  </sheetData>
  <mergeCells count="9">
    <mergeCell ref="B33:C33"/>
    <mergeCell ref="B36:G36"/>
    <mergeCell ref="B39:C39"/>
    <mergeCell ref="B3:F3"/>
    <mergeCell ref="B5:C5"/>
    <mergeCell ref="B12:H12"/>
    <mergeCell ref="B13:C13"/>
    <mergeCell ref="B27:D27"/>
    <mergeCell ref="B30:G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1T 2019</vt:lpstr>
      <vt:lpstr>2T 2019</vt:lpstr>
      <vt:lpstr>3T 2019</vt:lpstr>
      <vt:lpstr>4T 2019</vt:lpstr>
      <vt:lpstr>'1T 2019'!Área_de_impresión</vt:lpstr>
    </vt:vector>
  </TitlesOfParts>
  <Company>DGA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Situación de Tesorería del sector público. Año 2019</dc:title>
  <dc:subject>Situación de Tesorería del sector público. Primer trimestre 2019</dc:subject>
  <dc:creator>DGA</dc:creator>
  <cp:keywords>Situación de Tesorería del sector público. Primer trimestre 2019</cp:keywords>
  <cp:lastModifiedBy>Usuario</cp:lastModifiedBy>
  <cp:lastPrinted>2018-10-19T12:23:23Z</cp:lastPrinted>
  <dcterms:created xsi:type="dcterms:W3CDTF">2018-08-22T10:58:15Z</dcterms:created>
  <dcterms:modified xsi:type="dcterms:W3CDTF">2022-09-13T08:18:07Z</dcterms:modified>
</cp:coreProperties>
</file>